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2022\Marche\03 - AME AMPHIS\"/>
    </mc:Choice>
  </mc:AlternateContent>
  <xr:revisionPtr revIDLastSave="0" documentId="13_ncr:1_{CE055B6B-6C8D-460E-BCD9-31B18392AB97}" xr6:coauthVersionLast="47" xr6:coauthVersionMax="47" xr10:uidLastSave="{00000000-0000-0000-0000-000000000000}"/>
  <bookViews>
    <workbookView xWindow="8145" yWindow="2505" windowWidth="18630" windowHeight="12975" xr2:uid="{00000000-000D-0000-FFFF-FFFF00000000}"/>
  </bookViews>
  <sheets>
    <sheet name="BORDEREAU DES PRIX" sheetId="36" r:id="rId1"/>
    <sheet name="Recap" sheetId="17" state="hidden" r:id="rId2"/>
    <sheet name="BE" sheetId="23" state="hidden" r:id="rId3"/>
    <sheet name="PdG " sheetId="3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o" localSheetId="3">'[1]PROG METRE'!#REF!</definedName>
    <definedName name="\o">'[2]PROG METRE'!#REF!</definedName>
    <definedName name="\q" localSheetId="3">'[1]PROG METRE'!#REF!</definedName>
    <definedName name="\q">'[2]PROG METRE'!#REF!</definedName>
    <definedName name="_______dec2" localSheetId="0">#REF!</definedName>
    <definedName name="_______dec2">#REF!</definedName>
    <definedName name="_______dec3" localSheetId="0">#REF!</definedName>
    <definedName name="_______dec3">#REF!</definedName>
    <definedName name="_______dee2" localSheetId="0">#REF!</definedName>
    <definedName name="_______dee2">#REF!</definedName>
    <definedName name="_______dee3" localSheetId="0">#REF!</definedName>
    <definedName name="_______dee3">#REF!</definedName>
    <definedName name="_____dec2" localSheetId="0">#REF!</definedName>
    <definedName name="_____dec2">#REF!</definedName>
    <definedName name="_____dec3" localSheetId="0">#REF!</definedName>
    <definedName name="_____dec3">#REF!</definedName>
    <definedName name="_____dee2" localSheetId="0">#REF!</definedName>
    <definedName name="_____dee2">#REF!</definedName>
    <definedName name="_____dee3" localSheetId="0">#REF!</definedName>
    <definedName name="_____dee3">#REF!</definedName>
    <definedName name="_____NA3" localSheetId="0">#REF!</definedName>
    <definedName name="_____NA3">#REF!</definedName>
    <definedName name="____dec2" localSheetId="0">#REF!</definedName>
    <definedName name="____dec2">#REF!</definedName>
    <definedName name="____dec3" localSheetId="0">#REF!</definedName>
    <definedName name="____dec3">#REF!</definedName>
    <definedName name="____dec4" localSheetId="0">#REF!</definedName>
    <definedName name="____dec4">#REF!</definedName>
    <definedName name="____dec5" localSheetId="0">#REF!</definedName>
    <definedName name="____dec5">#REF!</definedName>
    <definedName name="____ded2" localSheetId="0">#REF!</definedName>
    <definedName name="____ded2">#REF!</definedName>
    <definedName name="____dee2" localSheetId="0">#REF!</definedName>
    <definedName name="____dee2">#REF!</definedName>
    <definedName name="____dee3" localSheetId="0">#REF!</definedName>
    <definedName name="____dee3">#REF!</definedName>
    <definedName name="____dee4" localSheetId="0">#REF!</definedName>
    <definedName name="____dee4">#REF!</definedName>
    <definedName name="____dee5" localSheetId="0">#REF!</definedName>
    <definedName name="____dee5">#REF!</definedName>
    <definedName name="____dee6" localSheetId="0">#REF!</definedName>
    <definedName name="____dee6">#REF!</definedName>
    <definedName name="____dee9" localSheetId="0">#REF!</definedName>
    <definedName name="____dee9">#REF!</definedName>
    <definedName name="____NA4" localSheetId="0">#REF!</definedName>
    <definedName name="____NA4">#REF!</definedName>
    <definedName name="____NA9" localSheetId="0">#REF!</definedName>
    <definedName name="____NA9">#REF!</definedName>
    <definedName name="____R" localSheetId="0">[3]AN2!#REF!</definedName>
    <definedName name="____R">[3]AN2!#REF!</definedName>
    <definedName name="___deb1" localSheetId="0">#REF!</definedName>
    <definedName name="___deb1">#REF!</definedName>
    <definedName name="___dec1" localSheetId="0">#REF!</definedName>
    <definedName name="___dec1">#REF!</definedName>
    <definedName name="___dec2" localSheetId="0">#REF!</definedName>
    <definedName name="___dec2">#REF!</definedName>
    <definedName name="___dec3" localSheetId="0">#REF!</definedName>
    <definedName name="___dec3">#REF!</definedName>
    <definedName name="___dee1" localSheetId="0">#REF!</definedName>
    <definedName name="___dee1">#REF!</definedName>
    <definedName name="___dee2" localSheetId="0">#REF!</definedName>
    <definedName name="___dee2">#REF!</definedName>
    <definedName name="___dee3" localSheetId="0">#REF!</definedName>
    <definedName name="___dee3">#REF!</definedName>
    <definedName name="___NA3" localSheetId="0">#REF!</definedName>
    <definedName name="___NA3">#REF!</definedName>
    <definedName name="___r" localSheetId="0">#REF!</definedName>
    <definedName name="___r">#REF!</definedName>
    <definedName name="__deb1" localSheetId="0">#REF!</definedName>
    <definedName name="__deb1">#REF!</definedName>
    <definedName name="__dec1" localSheetId="0">#REF!</definedName>
    <definedName name="__dec1">#REF!</definedName>
    <definedName name="__dec2" localSheetId="0">#REF!</definedName>
    <definedName name="__dec2">#REF!</definedName>
    <definedName name="__dec3" localSheetId="0">#REF!</definedName>
    <definedName name="__dec3">#REF!</definedName>
    <definedName name="__dec4" localSheetId="0">#REF!</definedName>
    <definedName name="__dec4">#REF!</definedName>
    <definedName name="__dec5" localSheetId="0">#REF!</definedName>
    <definedName name="__dec5">#REF!</definedName>
    <definedName name="__ded2" localSheetId="0">#REF!</definedName>
    <definedName name="__ded2">#REF!</definedName>
    <definedName name="__dee1" localSheetId="0">#REF!</definedName>
    <definedName name="__dee1">#REF!</definedName>
    <definedName name="__dee2" localSheetId="0">#REF!</definedName>
    <definedName name="__dee2">#REF!</definedName>
    <definedName name="__dee3" localSheetId="0">#REF!</definedName>
    <definedName name="__dee3">#REF!</definedName>
    <definedName name="__dee4" localSheetId="0">#REF!</definedName>
    <definedName name="__dee4">#REF!</definedName>
    <definedName name="__dee5" localSheetId="0">#REF!</definedName>
    <definedName name="__dee5">#REF!</definedName>
    <definedName name="__dee6" localSheetId="0">#REF!</definedName>
    <definedName name="__dee6">#REF!</definedName>
    <definedName name="__dee9" localSheetId="0">#REF!</definedName>
    <definedName name="__dee9">#REF!</definedName>
    <definedName name="__NA3" localSheetId="0">#REF!</definedName>
    <definedName name="__NA3">#REF!</definedName>
    <definedName name="__NA4" localSheetId="0">#REF!</definedName>
    <definedName name="__NA4">#REF!</definedName>
    <definedName name="__NA9" localSheetId="0">#REF!</definedName>
    <definedName name="__NA9">#REF!</definedName>
    <definedName name="__r" localSheetId="0">#REF!</definedName>
    <definedName name="__r">#REF!</definedName>
    <definedName name="_deb1" localSheetId="0">#REF!</definedName>
    <definedName name="_deb1">#REF!</definedName>
    <definedName name="_dec1" localSheetId="0">#REF!</definedName>
    <definedName name="_dec1">#REF!</definedName>
    <definedName name="_dec2" localSheetId="0">#REF!</definedName>
    <definedName name="_dec2">#REF!</definedName>
    <definedName name="_dec3" localSheetId="0">#REF!</definedName>
    <definedName name="_dec3">#REF!</definedName>
    <definedName name="_dec4" localSheetId="0">#REF!</definedName>
    <definedName name="_dec4">#REF!</definedName>
    <definedName name="_dec5" localSheetId="0">#REF!</definedName>
    <definedName name="_dec5">#REF!</definedName>
    <definedName name="_ded2" localSheetId="0">#REF!</definedName>
    <definedName name="_ded2">#REF!</definedName>
    <definedName name="_dee1" localSheetId="0">#REF!</definedName>
    <definedName name="_dee1">#REF!</definedName>
    <definedName name="_dee2" localSheetId="0">#REF!</definedName>
    <definedName name="_dee2">#REF!</definedName>
    <definedName name="_dee3" localSheetId="0">#REF!</definedName>
    <definedName name="_dee3">#REF!</definedName>
    <definedName name="_dee4" localSheetId="0">#REF!</definedName>
    <definedName name="_dee4">#REF!</definedName>
    <definedName name="_dee5" localSheetId="0">#REF!</definedName>
    <definedName name="_dee5">#REF!</definedName>
    <definedName name="_dee6" localSheetId="0">#REF!</definedName>
    <definedName name="_dee6">#REF!</definedName>
    <definedName name="_dee9" localSheetId="0">#REF!</definedName>
    <definedName name="_dee9">#REF!</definedName>
    <definedName name="_xlnm._FilterDatabase" localSheetId="0" hidden="1">'BORDEREAU DES PRIX'!$A$8:$F$9</definedName>
    <definedName name="_maj4">[4]etan!$T$7</definedName>
    <definedName name="_NA1" localSheetId="0">#REF!</definedName>
    <definedName name="_NA1">#REF!</definedName>
    <definedName name="_NA2" localSheetId="0">#REF!</definedName>
    <definedName name="_NA2">#REF!</definedName>
    <definedName name="_NA3" localSheetId="0">#REF!</definedName>
    <definedName name="_NA3">#REF!</definedName>
    <definedName name="_NA4" localSheetId="0">#REF!</definedName>
    <definedName name="_NA4">#REF!</definedName>
    <definedName name="_NA9" localSheetId="0">#REF!</definedName>
    <definedName name="_NA9">#REF!</definedName>
    <definedName name="_pr1" localSheetId="3">[5]preau!#REF!</definedName>
    <definedName name="_pr1">[5]preau!#REF!</definedName>
    <definedName name="_pr2">[5]preau!#REF!</definedName>
    <definedName name="_pr3">[5]preau!#REF!</definedName>
    <definedName name="_r" localSheetId="0">#REF!</definedName>
    <definedName name="_r">#REF!</definedName>
    <definedName name="a" localSheetId="0">[6]AN2!#REF!</definedName>
    <definedName name="a">[6]AN2!#REF!</definedName>
    <definedName name="aa" localSheetId="0">#REF!</definedName>
    <definedName name="aa">#REF!</definedName>
    <definedName name="aaaaa" localSheetId="0">[7]AN2!#REF!</definedName>
    <definedName name="aaaaa">[7]AN2!#REF!</definedName>
    <definedName name="aaaaaa" localSheetId="0">#REF!</definedName>
    <definedName name="aaaaaa">#REF!</definedName>
    <definedName name="aaaaac" localSheetId="0">#REF!</definedName>
    <definedName name="aaaaac">#REF!</definedName>
    <definedName name="aaaab" localSheetId="0">[7]AN2!#REF!</definedName>
    <definedName name="aaaab">[7]AN2!#REF!</definedName>
    <definedName name="ab" localSheetId="0">#REF!</definedName>
    <definedName name="ab">#REF!</definedName>
    <definedName name="abc" localSheetId="0">#REF!</definedName>
    <definedName name="abc">#REF!</definedName>
    <definedName name="abcd" localSheetId="0">#REF!</definedName>
    <definedName name="abcd">#REF!</definedName>
    <definedName name="ad" localSheetId="0">[6]AN2!#REF!</definedName>
    <definedName name="ad">[6]AN2!#REF!</definedName>
    <definedName name="APS" localSheetId="0">[6]AN2!#REF!</definedName>
    <definedName name="APS">[6]AN2!#REF!</definedName>
    <definedName name="APSE" localSheetId="0">[6]AN2!#REF!</definedName>
    <definedName name="APSE">[6]AN2!#REF!</definedName>
    <definedName name="b" localSheetId="0">[6]AN2!#REF!</definedName>
    <definedName name="b">[6]AN2!#REF!</definedName>
    <definedName name="ba" localSheetId="0">[6]AN2!#REF!</definedName>
    <definedName name="ba">[6]AN2!#REF!</definedName>
    <definedName name="_xlnm.Database" localSheetId="0">#REF!</definedName>
    <definedName name="_xlnm.Database">#REF!</definedName>
    <definedName name="bb" localSheetId="0">#REF!</definedName>
    <definedName name="bb">#REF!</definedName>
    <definedName name="bbe" localSheetId="0">#REF!</definedName>
    <definedName name="bbe">#REF!</definedName>
    <definedName name="bn" localSheetId="0">[3]AN2!#REF!</definedName>
    <definedName name="bn">[3]AN2!#REF!</definedName>
    <definedName name="Bordereau" localSheetId="0">#REF!</definedName>
    <definedName name="Bordereau">#REF!</definedName>
    <definedName name="BP" localSheetId="0">#REF!</definedName>
    <definedName name="BP">#REF!</definedName>
    <definedName name="BPE" localSheetId="0">#REF!</definedName>
    <definedName name="BPE">#REF!</definedName>
    <definedName name="ccr" localSheetId="0">#REF!</definedName>
    <definedName name="ccr">#REF!</definedName>
    <definedName name="ccre" localSheetId="0">#REF!</definedName>
    <definedName name="ccre">#REF!</definedName>
    <definedName name="ch" localSheetId="0">#REF!</definedName>
    <definedName name="ch">#REF!</definedName>
    <definedName name="che" localSheetId="0">#REF!</definedName>
    <definedName name="che">#REF!</definedName>
    <definedName name="cj" localSheetId="0">#REF!</definedName>
    <definedName name="cj">#REF!</definedName>
    <definedName name="cje" localSheetId="0">#REF!</definedName>
    <definedName name="cje">#REF!</definedName>
    <definedName name="CLOISON" localSheetId="0">[8]AN2!#REF!</definedName>
    <definedName name="CLOISON">[8]AN2!#REF!</definedName>
    <definedName name="conduits_en_tube_ICD" localSheetId="0">#REF!</definedName>
    <definedName name="conduits_en_tube_ICD">#REF!</definedName>
    <definedName name="_xlnm.Criteria" localSheetId="3">#REF!</definedName>
    <definedName name="_xlnm.Criteria">#REF!</definedName>
    <definedName name="D.P" localSheetId="3">[9]PROGMETR!#REF!</definedName>
    <definedName name="D.P">[9]PROGMETR!#REF!</definedName>
    <definedName name="da" localSheetId="0">#REF!</definedName>
    <definedName name="da">#REF!</definedName>
    <definedName name="das" localSheetId="0">#REF!</definedName>
    <definedName name="das">#REF!</definedName>
    <definedName name="db" localSheetId="0">#REF!</definedName>
    <definedName name="db">#REF!</definedName>
    <definedName name="dbf" localSheetId="0">#REF!</definedName>
    <definedName name="dbf">#REF!</definedName>
    <definedName name="dd" localSheetId="0">#REF!</definedName>
    <definedName name="dd">#REF!</definedName>
    <definedName name="dde" localSheetId="0">#REF!</definedName>
    <definedName name="dde">#REF!</definedName>
    <definedName name="DEBI">+[5]SEMELFONC!XEQ1+0.1</definedName>
    <definedName name="DEBN">+[5]SEMELFONC!XET1+0.2</definedName>
    <definedName name="DEDD" localSheetId="0">#REF!</definedName>
    <definedName name="DEDD">#REF!</definedName>
    <definedName name="dens" localSheetId="0">#REF!</definedName>
    <definedName name="dens">#REF!</definedName>
    <definedName name="dense" localSheetId="0">#REF!</definedName>
    <definedName name="dense">#REF!</definedName>
    <definedName name="dev" localSheetId="0">#REF!</definedName>
    <definedName name="dev">#REF!</definedName>
    <definedName name="deve" localSheetId="0">#REF!</definedName>
    <definedName name="deve">#REF!</definedName>
    <definedName name="DF" localSheetId="0">#REF!</definedName>
    <definedName name="DF">#REF!</definedName>
    <definedName name="DFE" localSheetId="0">#REF!</definedName>
    <definedName name="DFE">#REF!</definedName>
    <definedName name="dh" localSheetId="0">#REF!</definedName>
    <definedName name="dh">#REF!</definedName>
    <definedName name="divers" localSheetId="0">#REF!</definedName>
    <definedName name="divers">#REF!</definedName>
    <definedName name="DL" localSheetId="3">[5]classe1!#REF!</definedName>
    <definedName name="DL">[5]classe1!#REF!</definedName>
    <definedName name="DN" localSheetId="0">#REF!</definedName>
    <definedName name="DN">#REF!</definedName>
    <definedName name="doadm" localSheetId="0">#REF!</definedName>
    <definedName name="doadm">#REF!</definedName>
    <definedName name="dob" localSheetId="0">#REF!</definedName>
    <definedName name="dob">#REF!</definedName>
    <definedName name="doc" localSheetId="0">#REF!</definedName>
    <definedName name="doc">#REF!</definedName>
    <definedName name="dohe" localSheetId="0">#REF!</definedName>
    <definedName name="dohe">#REF!</definedName>
    <definedName name="dotadm" localSheetId="0">#REF!</definedName>
    <definedName name="dotadm">#REF!</definedName>
    <definedName name="dotcamp" localSheetId="0">#REF!</definedName>
    <definedName name="dotcamp">#REF!</definedName>
    <definedName name="dotdom" localSheetId="0">#REF!</definedName>
    <definedName name="dotdom">#REF!</definedName>
    <definedName name="dotind" localSheetId="0">#REF!</definedName>
    <definedName name="dotind">#REF!</definedName>
    <definedName name="dotzat" localSheetId="0">#REF!</definedName>
    <definedName name="dotzat">#REF!</definedName>
    <definedName name="dov" localSheetId="0">#REF!</definedName>
    <definedName name="dov">#REF!</definedName>
    <definedName name="doza" localSheetId="0">#REF!</definedName>
    <definedName name="doza">#REF!</definedName>
    <definedName name="DS">[5]classe1!#REF!</definedName>
    <definedName name="DV">[5]classe1!#REF!</definedName>
    <definedName name="E" localSheetId="3">#REF!</definedName>
    <definedName name="E">#REF!</definedName>
    <definedName name="EB" localSheetId="0">#REF!</definedName>
    <definedName name="EB">#REF!</definedName>
    <definedName name="EC" localSheetId="0">#REF!</definedName>
    <definedName name="EC">#REF!</definedName>
    <definedName name="ECOLE_11_JANVIER">#REF!</definedName>
    <definedName name="ee" localSheetId="0">#REF!</definedName>
    <definedName name="ee">#REF!</definedName>
    <definedName name="EF" localSheetId="0">#REF!</definedName>
    <definedName name="EF">#REF!</definedName>
    <definedName name="enduit" localSheetId="0">[8]AN2!#REF!</definedName>
    <definedName name="enduit">[8]AN2!#REF!</definedName>
    <definedName name="Epai_Dalle_de" localSheetId="0">#REF!</definedName>
    <definedName name="Epai_Dalle_de">#REF!</definedName>
    <definedName name="G" localSheetId="0">[3]AN2!#REF!</definedName>
    <definedName name="G">[3]AN2!#REF!</definedName>
    <definedName name="GG" localSheetId="0">#REF!</definedName>
    <definedName name="GG">#REF!</definedName>
    <definedName name="h" localSheetId="0">[10]AN2!#REF!</definedName>
    <definedName name="h">[10]AN2!#REF!</definedName>
    <definedName name="h_élév" localSheetId="0">#REF!</definedName>
    <definedName name="h_élév">#REF!</definedName>
    <definedName name="HAHA" localSheetId="0">#REF!</definedName>
    <definedName name="HAHA">#REF!</definedName>
    <definedName name="HE" localSheetId="0">#REF!</definedName>
    <definedName name="HE">#REF!</definedName>
    <definedName name="HH">[11]AN3!$H$6</definedName>
    <definedName name="ii" localSheetId="0">[3]AN2!#REF!</definedName>
    <definedName name="ii">[3]AN2!#REF!</definedName>
    <definedName name="_xlnm.Print_Titles" localSheetId="0">'BORDEREAU DES PRIX'!$8:$9</definedName>
    <definedName name="jj" localSheetId="0">#REF!</definedName>
    <definedName name="jj">#REF!</definedName>
    <definedName name="kj" localSheetId="0">[12]AN2!#REF!</definedName>
    <definedName name="kj">[12]AN2!#REF!</definedName>
    <definedName name="L_" localSheetId="3">[5]classe1!#REF!</definedName>
    <definedName name="L_">[5]classe1!#REF!</definedName>
    <definedName name="Longrines" localSheetId="0">#REF!</definedName>
    <definedName name="Longrines">#REF!</definedName>
    <definedName name="longueur">[13]!longueur</definedName>
    <definedName name="LP" localSheetId="0">#REF!</definedName>
    <definedName name="LP">#REF!</definedName>
    <definedName name="MAJ" localSheetId="3">#REF!</definedName>
    <definedName name="MAJ">#REF!</definedName>
    <definedName name="mb" localSheetId="0">[14]AN2!#REF!</definedName>
    <definedName name="mb">[14]AN2!#REF!</definedName>
    <definedName name="métre" localSheetId="0">#REF!</definedName>
    <definedName name="métre">#REF!</definedName>
    <definedName name="mlgjk" localSheetId="0">#REF!</definedName>
    <definedName name="mlgjk">#REF!</definedName>
    <definedName name="mm" localSheetId="0">#REF!</definedName>
    <definedName name="mm">#REF!</definedName>
    <definedName name="mur" localSheetId="0">#REF!</definedName>
    <definedName name="mur">#REF!</definedName>
    <definedName name="NB" localSheetId="0">#REF!</definedName>
    <definedName name="NB">#REF!</definedName>
    <definedName name="nbvvvvvvv" localSheetId="0">#REF!</definedName>
    <definedName name="nbvvvvvvv">#REF!</definedName>
    <definedName name="NC" localSheetId="0">#REF!</definedName>
    <definedName name="NC">#REF!</definedName>
    <definedName name="NCbis" localSheetId="0">#REF!</definedName>
    <definedName name="NCbis">#REF!</definedName>
    <definedName name="ND" localSheetId="0">#REF!</definedName>
    <definedName name="ND">#REF!</definedName>
    <definedName name="NE" localSheetId="0">#REF!</definedName>
    <definedName name="NE">#REF!</definedName>
    <definedName name="NF" localSheetId="0">#REF!</definedName>
    <definedName name="NF">#REF!</definedName>
    <definedName name="NG" localSheetId="0">#REF!</definedName>
    <definedName name="NG">#REF!</definedName>
    <definedName name="NH" localSheetId="0">#REF!</definedName>
    <definedName name="NH">#REF!</definedName>
    <definedName name="NHbis" localSheetId="0">#REF!</definedName>
    <definedName name="NHbis">#REF!</definedName>
    <definedName name="NI" localSheetId="0">#REF!</definedName>
    <definedName name="NI">#REF!</definedName>
    <definedName name="NJ" localSheetId="0">#REF!</definedName>
    <definedName name="NJ">#REF!</definedName>
    <definedName name="NK" localSheetId="0">#REF!</definedName>
    <definedName name="NK">#REF!</definedName>
    <definedName name="NL" localSheetId="0">#REF!</definedName>
    <definedName name="NL">#REF!</definedName>
    <definedName name="NLbis" localSheetId="0">#REF!</definedName>
    <definedName name="NLbis">#REF!</definedName>
    <definedName name="NM" localSheetId="0">#REF!</definedName>
    <definedName name="NM">#REF!</definedName>
    <definedName name="NN" localSheetId="0">#REF!</definedName>
    <definedName name="NN">#REF!</definedName>
    <definedName name="NNbis" localSheetId="0">#REF!</definedName>
    <definedName name="NNbis">#REF!</definedName>
    <definedName name="NO" localSheetId="0">#REF!</definedName>
    <definedName name="NO">#REF!</definedName>
    <definedName name="NP" localSheetId="0">#REF!</definedName>
    <definedName name="NP">#REF!</definedName>
    <definedName name="NPB" localSheetId="0">'[15] G,O B'!#REF!</definedName>
    <definedName name="NPB">'[15] G,O B'!#REF!</definedName>
    <definedName name="NQ" localSheetId="0">#REF!</definedName>
    <definedName name="NQ">#REF!</definedName>
    <definedName name="NR" localSheetId="0">#REF!</definedName>
    <definedName name="NR">#REF!</definedName>
    <definedName name="NRbis" localSheetId="0">#REF!</definedName>
    <definedName name="NRbis">#REF!</definedName>
    <definedName name="O" localSheetId="0">#REF!</definedName>
    <definedName name="O">#REF!</definedName>
    <definedName name="OLE_LINK1" localSheetId="0">'BORDEREAU DES PRIX'!$B$40</definedName>
    <definedName name="p" localSheetId="0">[16]AN3!$K$11</definedName>
    <definedName name="P">#REF!</definedName>
    <definedName name="pienture" localSheetId="0">#REF!</definedName>
    <definedName name="pienture">#REF!</definedName>
    <definedName name="plinthe" localSheetId="0">#REF!</definedName>
    <definedName name="plinthe">#REF!</definedName>
    <definedName name="poteau" localSheetId="0">#REF!</definedName>
    <definedName name="poteau">#REF!</definedName>
    <definedName name="PP" localSheetId="0">#REF!</definedName>
    <definedName name="PP">#REF!</definedName>
    <definedName name="PRINT_area1" localSheetId="3">#REF!</definedName>
    <definedName name="PRINT_area1">#REF!</definedName>
    <definedName name="print_surf" localSheetId="3">#REF!</definedName>
    <definedName name="print_surf">#REF!</definedName>
    <definedName name="QQ" localSheetId="0">#REF!</definedName>
    <definedName name="QQ">#REF!</definedName>
    <definedName name="ratioadm" localSheetId="0">#REF!</definedName>
    <definedName name="ratioadm">#REF!</definedName>
    <definedName name="ratioind" localSheetId="0">#REF!</definedName>
    <definedName name="ratioind">#REF!</definedName>
    <definedName name="re" localSheetId="0">#REF!</definedName>
    <definedName name="re">#REF!</definedName>
    <definedName name="Recap" localSheetId="0">#REF!</definedName>
    <definedName name="Recap">#REF!</definedName>
    <definedName name="red" localSheetId="0">[17]AN2!#REF!</definedName>
    <definedName name="red">[17]AN2!#REF!</definedName>
    <definedName name="rprod" localSheetId="0">#REF!</definedName>
    <definedName name="rprod">#REF!</definedName>
    <definedName name="RR" localSheetId="0">[18]AN2!#REF!</definedName>
    <definedName name="RR">[18]AN2!#REF!</definedName>
    <definedName name="RRR" localSheetId="0">#REF!</definedName>
    <definedName name="RRR">#REF!</definedName>
    <definedName name="rs" localSheetId="0">#REF!</definedName>
    <definedName name="rs">#REF!</definedName>
    <definedName name="S" localSheetId="3">[5]classe1!#REF!</definedName>
    <definedName name="S">[5]classe1!#REF!</definedName>
    <definedName name="SB" localSheetId="0">#REF!</definedName>
    <definedName name="SB">#REF!</definedName>
    <definedName name="SC" localSheetId="0">#REF!</definedName>
    <definedName name="SC">#REF!</definedName>
    <definedName name="SCbis" localSheetId="0">#REF!</definedName>
    <definedName name="SCbis">#REF!</definedName>
    <definedName name="SD" localSheetId="0">#REF!</definedName>
    <definedName name="SD">#REF!</definedName>
    <definedName name="SE" localSheetId="0">#REF!</definedName>
    <definedName name="SE">#REF!</definedName>
    <definedName name="SF" localSheetId="0">#REF!</definedName>
    <definedName name="SF">#REF!</definedName>
    <definedName name="SG" localSheetId="0">#REF!</definedName>
    <definedName name="SG">#REF!</definedName>
    <definedName name="SH" localSheetId="0">#REF!</definedName>
    <definedName name="SH">#REF!</definedName>
    <definedName name="SHbis" localSheetId="0">#REF!</definedName>
    <definedName name="SHbis">#REF!</definedName>
    <definedName name="SI" localSheetId="0">#REF!</definedName>
    <definedName name="SI">#REF!</definedName>
    <definedName name="SJ" localSheetId="0">#REF!</definedName>
    <definedName name="SJ">#REF!</definedName>
    <definedName name="SK" localSheetId="0">#REF!</definedName>
    <definedName name="SK">#REF!</definedName>
    <definedName name="SL" localSheetId="0">#REF!</definedName>
    <definedName name="SL">#REF!</definedName>
    <definedName name="SLbis" localSheetId="0">#REF!</definedName>
    <definedName name="SLbis">#REF!</definedName>
    <definedName name="SM" localSheetId="0">#REF!</definedName>
    <definedName name="SM">#REF!</definedName>
    <definedName name="SN" localSheetId="0">#REF!</definedName>
    <definedName name="SN">#REF!</definedName>
    <definedName name="SNbis" localSheetId="0">#REF!</definedName>
    <definedName name="SNbis">#REF!</definedName>
    <definedName name="SO" localSheetId="0">#REF!</definedName>
    <definedName name="SO">#REF!</definedName>
    <definedName name="sol" localSheetId="0">#REF!</definedName>
    <definedName name="sol">#REF!</definedName>
    <definedName name="SP" localSheetId="0">#REF!</definedName>
    <definedName name="SP">#REF!</definedName>
    <definedName name="SQ" localSheetId="0">#REF!</definedName>
    <definedName name="SQ">#REF!</definedName>
    <definedName name="SR" localSheetId="0">#REF!</definedName>
    <definedName name="SR">#REF!</definedName>
    <definedName name="SRbis" localSheetId="0">#REF!</definedName>
    <definedName name="SRbis">#REF!</definedName>
    <definedName name="ss" localSheetId="0">#REF!</definedName>
    <definedName name="ss">#REF!</definedName>
    <definedName name="Summary" localSheetId="0">#REF!</definedName>
    <definedName name="Summary">#REF!</definedName>
    <definedName name="ta" localSheetId="0">#REF!</definedName>
    <definedName name="ta">#REF!</definedName>
    <definedName name="TAUX" localSheetId="3">#REF!</definedName>
    <definedName name="TAUX">#REF!</definedName>
    <definedName name="taux1" localSheetId="3">#REF!</definedName>
    <definedName name="taux1">#REF!</definedName>
    <definedName name="taux12" localSheetId="3">#REF!</definedName>
    <definedName name="taux12">#REF!</definedName>
    <definedName name="taux2" localSheetId="3">#REF!</definedName>
    <definedName name="taux2">#REF!</definedName>
    <definedName name="taux3" localSheetId="3">#REF!</definedName>
    <definedName name="taux3">#REF!</definedName>
    <definedName name="taux31" localSheetId="3">#REF!</definedName>
    <definedName name="taux31">#REF!</definedName>
    <definedName name="TAUX4" localSheetId="3">#REF!</definedName>
    <definedName name="TAUX4">#REF!</definedName>
    <definedName name="TAUX5" localSheetId="3">#REF!</definedName>
    <definedName name="TAUX5">#REF!</definedName>
    <definedName name="TAUX6" localSheetId="3">#REF!</definedName>
    <definedName name="TAUX6">#REF!</definedName>
    <definedName name="TAUX7" localSheetId="3">#REF!</definedName>
    <definedName name="TAUX7">#REF!</definedName>
    <definedName name="tayeb" localSheetId="0">#REF!</definedName>
    <definedName name="tayeb">#REF!</definedName>
    <definedName name="tt">[19]AN3!$H$6</definedName>
    <definedName name="typ" localSheetId="0">#REF!</definedName>
    <definedName name="typ">#REF!</definedName>
    <definedName name="U" localSheetId="0">#REF!</definedName>
    <definedName name="U">#REF!</definedName>
    <definedName name="V" localSheetId="0">[6]AN2!#REF!</definedName>
    <definedName name="V" localSheetId="3">[5]classe1!#REF!</definedName>
    <definedName name="V">[5]classe1!#REF!</definedName>
    <definedName name="VVV" localSheetId="3">[20]PROGMETR!#REF!</definedName>
    <definedName name="VVV">[20]PROGMETR!#REF!</definedName>
    <definedName name="vvvvvvvvv" localSheetId="0">#REF!</definedName>
    <definedName name="vvvvvvvvv">#REF!</definedName>
    <definedName name="ww" localSheetId="0">#REF!</definedName>
    <definedName name="ww">#REF!</definedName>
    <definedName name="x" localSheetId="0">#REF!</definedName>
    <definedName name="x" localSheetId="3">#REF!</definedName>
    <definedName name="x">#REF!</definedName>
    <definedName name="xx" localSheetId="0">#REF!</definedName>
    <definedName name="xx">#REF!</definedName>
    <definedName name="y" localSheetId="0">#REF!</definedName>
    <definedName name="y">#REF!</definedName>
    <definedName name="YY" localSheetId="0">#REF!</definedName>
    <definedName name="YY">#REF!</definedName>
    <definedName name="Z" localSheetId="0">#REF!</definedName>
    <definedName name="z">#REF!</definedName>
    <definedName name="ZHANI" localSheetId="0">#REF!</definedName>
    <definedName name="ZHANI">#REF!</definedName>
    <definedName name="_xlnm.Print_Area" localSheetId="2">BE!$A$1:$K$35</definedName>
    <definedName name="_xlnm.Print_Area" localSheetId="0">'BORDEREAU DES PRIX'!$A$1:$F$69</definedName>
    <definedName name="_xlnm.Print_Area" localSheetId="3">'PdG '!$B$1:$K$48</definedName>
    <definedName name="_xlnm.Print_Area" localSheetId="1">Recap!$A$1:$I$40</definedName>
    <definedName name="_xlnm.Print_Area">#REF!</definedName>
    <definedName name="zz" localSheetId="0">#REF!</definedName>
    <definedName name="zz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2" i="36" l="1"/>
  <c r="F41" i="36"/>
  <c r="F40" i="36"/>
  <c r="F39" i="36"/>
  <c r="F38" i="36"/>
  <c r="F37" i="36"/>
  <c r="F36" i="36"/>
  <c r="F35" i="36"/>
  <c r="F34" i="36"/>
  <c r="F33" i="36"/>
  <c r="F32" i="36"/>
  <c r="F31" i="36"/>
  <c r="F30" i="36"/>
  <c r="F29" i="36"/>
  <c r="F28" i="36"/>
  <c r="F27" i="36"/>
  <c r="F26" i="36"/>
  <c r="F25" i="36"/>
  <c r="F24" i="36"/>
  <c r="F23" i="36"/>
  <c r="F22" i="36"/>
  <c r="F21" i="36"/>
  <c r="F20" i="36"/>
  <c r="F19" i="36"/>
  <c r="F18" i="36"/>
  <c r="F17" i="36"/>
  <c r="F16" i="36"/>
  <c r="F15" i="36"/>
  <c r="F14" i="36"/>
  <c r="F13" i="36"/>
  <c r="F12" i="36"/>
  <c r="F11" i="36"/>
  <c r="F43" i="36" s="1"/>
  <c r="F45" i="36" s="1"/>
  <c r="F46" i="36" s="1"/>
  <c r="F47" i="36" s="1"/>
  <c r="G9" i="17" s="1"/>
  <c r="E9" i="17"/>
  <c r="E11" i="17"/>
  <c r="G11" i="17" l="1"/>
  <c r="I9" i="17"/>
  <c r="I11" i="17" s="1"/>
  <c r="I15" i="17" s="1"/>
  <c r="I19" i="17" s="1"/>
  <c r="C150" i="17" s="1"/>
  <c r="D151" i="17" l="1"/>
  <c r="D159" i="17"/>
  <c r="E159" i="17" s="1"/>
  <c r="F159" i="17" l="1"/>
  <c r="G159" i="17"/>
  <c r="F151" i="17"/>
  <c r="G151" i="17"/>
  <c r="E151" i="17"/>
  <c r="H159" i="17" l="1"/>
  <c r="D152" i="17"/>
  <c r="D155" i="17"/>
  <c r="D154" i="17"/>
  <c r="D156" i="17"/>
  <c r="D158" i="17"/>
  <c r="D153" i="17"/>
  <c r="D157" i="17"/>
  <c r="H151" i="17"/>
  <c r="F158" i="17" l="1"/>
  <c r="H158" i="17" s="1"/>
  <c r="E158" i="17"/>
  <c r="F156" i="17"/>
  <c r="G156" i="17"/>
  <c r="E156" i="17"/>
  <c r="F154" i="17"/>
  <c r="G154" i="17"/>
  <c r="E154" i="17"/>
  <c r="F155" i="17"/>
  <c r="G155" i="17"/>
  <c r="E155" i="17"/>
  <c r="E157" i="17"/>
  <c r="F157" i="17"/>
  <c r="G157" i="17"/>
  <c r="F153" i="17"/>
  <c r="G153" i="17"/>
  <c r="E153" i="17"/>
  <c r="F152" i="17"/>
  <c r="G152" i="17"/>
  <c r="E152" i="17"/>
  <c r="H153" i="17" l="1"/>
  <c r="H154" i="17"/>
  <c r="H157" i="17"/>
  <c r="H156" i="17"/>
  <c r="H152" i="17"/>
  <c r="H155" i="17"/>
  <c r="G160" i="17" l="1"/>
  <c r="F21" i="17" s="1"/>
</calcChain>
</file>

<file path=xl/sharedStrings.xml><?xml version="1.0" encoding="utf-8"?>
<sst xmlns="http://schemas.openxmlformats.org/spreadsheetml/2006/main" count="250" uniqueCount="211">
  <si>
    <t>U</t>
  </si>
  <si>
    <t xml:space="preserve"> </t>
  </si>
  <si>
    <t>Un</t>
  </si>
  <si>
    <t>Deux</t>
  </si>
  <si>
    <t xml:space="preserve">cent </t>
  </si>
  <si>
    <t>Trois</t>
  </si>
  <si>
    <t>Milliards</t>
  </si>
  <si>
    <t>Quatre</t>
  </si>
  <si>
    <t xml:space="preserve">Cent </t>
  </si>
  <si>
    <t>Cinq</t>
  </si>
  <si>
    <t>Millions</t>
  </si>
  <si>
    <t>Six</t>
  </si>
  <si>
    <t>Cent mille</t>
  </si>
  <si>
    <t>Sept</t>
  </si>
  <si>
    <t>mille</t>
  </si>
  <si>
    <t>Huit</t>
  </si>
  <si>
    <t>cent</t>
  </si>
  <si>
    <t>Neuf</t>
  </si>
  <si>
    <t>moins de cent</t>
  </si>
  <si>
    <t>Dix</t>
  </si>
  <si>
    <t>Onze</t>
  </si>
  <si>
    <t>Douze</t>
  </si>
  <si>
    <t>Treize</t>
  </si>
  <si>
    <t>Quatorze</t>
  </si>
  <si>
    <t>Quinze</t>
  </si>
  <si>
    <t>Seize</t>
  </si>
  <si>
    <t>Dix-Sept</t>
  </si>
  <si>
    <t>Dix-Huit</t>
  </si>
  <si>
    <t>Dix-Neuf</t>
  </si>
  <si>
    <t>Vingt</t>
  </si>
  <si>
    <t>Vingt et Un</t>
  </si>
  <si>
    <t>Vingt Deux</t>
  </si>
  <si>
    <t>Vingt Trois</t>
  </si>
  <si>
    <t>Vingt Quatre</t>
  </si>
  <si>
    <t>Vingt Cinq</t>
  </si>
  <si>
    <t>Vingt Six</t>
  </si>
  <si>
    <t>Vingt Sept</t>
  </si>
  <si>
    <t>Vingt Huit</t>
  </si>
  <si>
    <t>Vingt Neuf</t>
  </si>
  <si>
    <t>Trente</t>
  </si>
  <si>
    <t>Trente et  Un</t>
  </si>
  <si>
    <t>Trente Deux</t>
  </si>
  <si>
    <t>Trente Trois</t>
  </si>
  <si>
    <t>Trente Quatre</t>
  </si>
  <si>
    <t>Trente Cinq</t>
  </si>
  <si>
    <t>Trente Six</t>
  </si>
  <si>
    <t>Trente Sept</t>
  </si>
  <si>
    <t>Trente Huit</t>
  </si>
  <si>
    <t>Trente Neuf</t>
  </si>
  <si>
    <t>Quarante</t>
  </si>
  <si>
    <t>Quarante et  Un</t>
  </si>
  <si>
    <t>Quarante Deux</t>
  </si>
  <si>
    <t>Quarante Trois</t>
  </si>
  <si>
    <t>Quarante Quatre</t>
  </si>
  <si>
    <t>Quarante Cinq</t>
  </si>
  <si>
    <t>Quarante Six</t>
  </si>
  <si>
    <t>Quarante Sept</t>
  </si>
  <si>
    <t>Quarante Huit</t>
  </si>
  <si>
    <t>Quarante Neuf</t>
  </si>
  <si>
    <t>Cinquante</t>
  </si>
  <si>
    <t>Cinquante et  Un</t>
  </si>
  <si>
    <t>Cinquante Deux</t>
  </si>
  <si>
    <t>Cinquante Trois</t>
  </si>
  <si>
    <t>Cinquante Quatre</t>
  </si>
  <si>
    <t>Cinquante Cinq</t>
  </si>
  <si>
    <t>Cinquante Six</t>
  </si>
  <si>
    <t>Cinquante Sept</t>
  </si>
  <si>
    <t>Cinquante Huit</t>
  </si>
  <si>
    <t>Cinquante Neuf</t>
  </si>
  <si>
    <t>Soixante</t>
  </si>
  <si>
    <t>Soixante et  Un</t>
  </si>
  <si>
    <t>Soixante Deux</t>
  </si>
  <si>
    <t>Soixante Trois</t>
  </si>
  <si>
    <t>Soixante Quatre</t>
  </si>
  <si>
    <t>Soixante Cinq</t>
  </si>
  <si>
    <t>Soixante Six</t>
  </si>
  <si>
    <t>Soixante Sept</t>
  </si>
  <si>
    <t>Soixante Huit</t>
  </si>
  <si>
    <t>Soixante Neuf</t>
  </si>
  <si>
    <t>Soixante Dix</t>
  </si>
  <si>
    <t>Soixante et Onze</t>
  </si>
  <si>
    <t>Soixante Douze</t>
  </si>
  <si>
    <t>Soixante Treize</t>
  </si>
  <si>
    <t>Soixante Quatorze</t>
  </si>
  <si>
    <t>Soixante Quinze</t>
  </si>
  <si>
    <t>Soixante Seize</t>
  </si>
  <si>
    <t>Soixante Dix-Sept</t>
  </si>
  <si>
    <t>Soixante Dix-Huit</t>
  </si>
  <si>
    <t>Soixante Dix-Neuf</t>
  </si>
  <si>
    <t>Quatre-vingt</t>
  </si>
  <si>
    <t>Quatre-vingt et  Un</t>
  </si>
  <si>
    <t>Quatre-vingt Deux</t>
  </si>
  <si>
    <t>Quatre-vingt Trois</t>
  </si>
  <si>
    <t>Quatre-vingt Quatre</t>
  </si>
  <si>
    <t>Quatre-vingt Cinq</t>
  </si>
  <si>
    <t>Quatre-vingt Six</t>
  </si>
  <si>
    <t>Quatre-vingt Sept</t>
  </si>
  <si>
    <t>Quatre-vingt Huit</t>
  </si>
  <si>
    <t>Quatre-vingt Neuf</t>
  </si>
  <si>
    <t>Quatre-vingt Dix</t>
  </si>
  <si>
    <t>Quatre-vingt Onze</t>
  </si>
  <si>
    <t>Quatre-vingt Douze</t>
  </si>
  <si>
    <t>Quatre-vingt Treize</t>
  </si>
  <si>
    <t>Quatre-vingt Quatorze</t>
  </si>
  <si>
    <t>Quatre-vingt Quinze</t>
  </si>
  <si>
    <t>Quatre-vingt Seize</t>
  </si>
  <si>
    <t>Quatre-vingt Dix-Sept</t>
  </si>
  <si>
    <t>Quatre-vingt Dix-Huit</t>
  </si>
  <si>
    <t>Quatre-vingt Dix-Neuf</t>
  </si>
  <si>
    <t>N°</t>
  </si>
  <si>
    <t>R  E  C  A  P  I  T  U  L  A  T  I  O  N</t>
  </si>
  <si>
    <t>Travaux non terminés ….</t>
  </si>
  <si>
    <t>Travaux  terminés………</t>
  </si>
  <si>
    <t>Totaux…</t>
  </si>
  <si>
    <t>Reste à payer sur l'exercice en cours…………………</t>
  </si>
  <si>
    <t>A déduire le montant des acomptes délivrés sur l'exercice en cours …</t>
  </si>
  <si>
    <t>Montant de l'acompte à délivrer…</t>
  </si>
  <si>
    <t>Arrêté par nous, ordonnateur à la somme de :</t>
  </si>
  <si>
    <t>ROYAUME DU MAROC</t>
  </si>
  <si>
    <t>Nature de dépenses</t>
  </si>
  <si>
    <t>Dépences faites</t>
  </si>
  <si>
    <t xml:space="preserve">Garantie </t>
  </si>
  <si>
    <t>Reste</t>
  </si>
  <si>
    <t>Montant de révision de prix</t>
  </si>
  <si>
    <t xml:space="preserve">Entreprise: </t>
  </si>
  <si>
    <t>HIDAMEK</t>
  </si>
  <si>
    <t>sarl</t>
  </si>
  <si>
    <t>BAHA ELMOSTAFA</t>
  </si>
  <si>
    <t>Tél: 0661 281 876</t>
  </si>
  <si>
    <t>Adrese:</t>
  </si>
  <si>
    <t>1 BV MY ISMAIL DAWLIZ MEKNES</t>
  </si>
  <si>
    <r>
      <t>OBJET</t>
    </r>
    <r>
      <rPr>
        <b/>
        <sz val="16"/>
        <rFont val="Arial"/>
        <family val="2"/>
      </rPr>
      <t xml:space="preserve"> : </t>
    </r>
  </si>
  <si>
    <t>BORDEREAU D'ENVOI</t>
  </si>
  <si>
    <t>Le:</t>
  </si>
  <si>
    <t>Nous avons le plaisir de vous remettre ci-joint</t>
  </si>
  <si>
    <t>DESIGNATIONS</t>
  </si>
  <si>
    <t>NOMBRE</t>
  </si>
  <si>
    <t>OBSERVATIONS</t>
  </si>
  <si>
    <t>Nous vous en souhaitons bonne réception, et vous prions d'agréer, Monsieur, nos salutations distinguées</t>
  </si>
  <si>
    <t>CNSS N°</t>
  </si>
  <si>
    <t>IFN°</t>
  </si>
  <si>
    <t>PATENTE N°</t>
  </si>
  <si>
    <t>R.C</t>
  </si>
  <si>
    <t>BET</t>
  </si>
  <si>
    <t>ML</t>
  </si>
  <si>
    <t>BORDEREAU DES PRIX-DETAIL ESTIMATIF</t>
  </si>
  <si>
    <t xml:space="preserve">DÉSIGNATION DES OUVRAGES </t>
  </si>
  <si>
    <t>UNITE</t>
  </si>
  <si>
    <t xml:space="preserve">QUANTITE </t>
  </si>
  <si>
    <t>PRIX UINTAIRE 
 HORS TVA</t>
  </si>
  <si>
    <t>PRIX TOTAL
 HT</t>
  </si>
  <si>
    <t>M2</t>
  </si>
  <si>
    <t>REALISATION D'UN DALLAGE PERIPHERIQUE Y COMPRIS HERRISSONNAGE EN PIERRES SECHES ET FERRAILLAGE</t>
  </si>
  <si>
    <t xml:space="preserve">TRAITEMENT DES FISSURES </t>
  </si>
  <si>
    <t>PONÇAGE DU REVETEMENT EXISTANT EN GRANITO POLI ORDINAIRE</t>
  </si>
  <si>
    <t>FOURNITURE ET POSE DE FENETRES ET CHASSIS EN ALLUMINIUM VITRAGE BI-STADIP 6+6 - EPAISSEUR 12,76 MM</t>
  </si>
  <si>
    <t>PEINTURE VINYLIQUE INTERIEURE SUR MURS ET PLAFONDS</t>
  </si>
  <si>
    <t>DEPOSE DE LA MENUISERIE BOIS OU METALLIQUE</t>
  </si>
  <si>
    <t xml:space="preserve">                                                                                                            TVA (20%)</t>
  </si>
  <si>
    <t xml:space="preserve">                                                                                                            TOTAL TTC</t>
  </si>
  <si>
    <t xml:space="preserve">MINISTERE DE L’EDUCATION NATIONALE DE LA FORMATION PROFESSIONNELLE </t>
  </si>
  <si>
    <t xml:space="preserve">DE L’ENSEIGNEMENT SUPERIEUR ET DE LA RECHERCHE SCIENTIFIQUE </t>
  </si>
  <si>
    <t>UNIVERSITE MOULAY ISMAÏL</t>
  </si>
  <si>
    <t>MEKNES</t>
  </si>
  <si>
    <t>ENTREPRISE</t>
  </si>
  <si>
    <t>ADMINISTRATION</t>
  </si>
  <si>
    <t>TRAVAUX DE CONFORTEMENT DES AMPHIS 3 ET 4 ET D’AMENAGEMENT DES AMPHIS 1, 2, 3, 4, 5, 6,7, 8 ET DU FORUM A LA FACULTE DES SCIENCES JURIDIQUES, ECONOMIQUES ET SOCIALES DE MEKNES</t>
  </si>
  <si>
    <t>BAHA El Mostafa</t>
  </si>
  <si>
    <t>1 BV My Ismail Dawliz Meknes</t>
  </si>
  <si>
    <t>Tel 06 61 238 18 76 Email stehidamek@gmail.com</t>
  </si>
  <si>
    <t xml:space="preserve">                                                                   Plans d'attachement A,B,C,D,E,F,G,H,I,J</t>
  </si>
  <si>
    <t>2 Ex</t>
  </si>
  <si>
    <t>04 Ex</t>
  </si>
  <si>
    <t>03 Ex</t>
  </si>
  <si>
    <t>11 11 2020</t>
  </si>
  <si>
    <t xml:space="preserve">Décompte provisoire Prévisionelle </t>
  </si>
  <si>
    <t xml:space="preserve">Attachement provisoire Prévisionelle </t>
  </si>
  <si>
    <t xml:space="preserve">Détail métré Prévisionelle </t>
  </si>
  <si>
    <t>Détail métré Prévisionelle</t>
  </si>
  <si>
    <t xml:space="preserve">                                                                                                            TOTAL HORS TVA </t>
  </si>
  <si>
    <t>FOURNITURE ET POSE DE PROJECTEUR LED DE 150W</t>
  </si>
  <si>
    <t>FOURNITURE ET POSE DE PANEL PLAT DE 60X60CM DE 40W LED</t>
  </si>
  <si>
    <t>E</t>
  </si>
  <si>
    <t xml:space="preserve">TOTAL </t>
  </si>
  <si>
    <t>FOYER SIMPLE ALLUMAGE A 1 POINT LUMINEUX Y COMPRIS INTERRUPTEUR</t>
  </si>
  <si>
    <t>FOYER LUMINEUX SUPPLEMENTAIRE</t>
  </si>
  <si>
    <t>FOYER LUMINEUX SUR VA ET VIENT Y COMPRIS INTERRUPTEURS</t>
  </si>
  <si>
    <t xml:space="preserve">PEINTURE VINYLIQUE EXTERIEURE EN DEUX COUCHES </t>
  </si>
  <si>
    <t>RESERVATION EN TUBAGE POUR SONORISATION DE CHAQUE AMPHI</t>
  </si>
  <si>
    <t>FOURNITURE ET POSE D'OCULUS (HUBLOT) CIRCULAIRE POUR PORTES EN ALUMINIUM PLEINE EXISTANTES</t>
  </si>
  <si>
    <t>FAUX PLAFOND EN STAFF LISSE INCLINÉ DE 20MM D'EPAISSEUR Y COMPRIS DEPOSE ET POSE DU SUPPORT DE VIDEO PROJECTEUR</t>
  </si>
  <si>
    <t>REVETEMENT MURAL INTERIEUR EN PLAQUE DE PLATRE ACOUSTIQUE DE 12,5MM D'EPAISSEUR Y COMPRIS DEPOSE ET POSE DES SUPPORTS ET TRINGLES DE RIDEAUX</t>
  </si>
  <si>
    <t>FOURNITURE ET POSE DE PORTES EN ALUMINIUM PLEINE TYPE AVEC OCULUS  VITRE</t>
  </si>
  <si>
    <t>FOURNITURE, POSE ET RACCORDEMENT D’UN BLOC AUTONOME D’AMBIANCE  360 LUMENS</t>
  </si>
  <si>
    <t>REFECTION DES SIEGES ET TABLES DES ETUDIANTS</t>
  </si>
  <si>
    <t>ENS</t>
  </si>
  <si>
    <t xml:space="preserve">TRAVAUX D’AMENAGEMENT DES AMPHIS 9, 10, 11, 12, 13, 14   </t>
  </si>
  <si>
    <t xml:space="preserve"> DECLENCHEUR MANUEL</t>
  </si>
  <si>
    <t>DETECTEUR OPTIQUE DE FUMEE ADRESSABLE</t>
  </si>
  <si>
    <t xml:space="preserve">AVERTISSEUR SONORE </t>
  </si>
  <si>
    <t>INDICATEUR D'ACTION</t>
  </si>
  <si>
    <t>ENDUIT INTERIEUR ET EXTERIEUR AU MORTIER BATARD LISSE DE CIMENT SUR MURS ET PLAFONDS</t>
  </si>
  <si>
    <t>HABILLAGE MURAL JUSQU’AU NIVEAU 1.20M EN PANNEAUX EN BOIS ACCOUSTIQUE Y COMPRIS DEPOSE ET POSE DES PRISES DE COURANT</t>
  </si>
  <si>
    <t>FOURNITURE ET POSE APPLIQUE MURALE ETANCHE LED DE 15X15CM DE 18W</t>
  </si>
  <si>
    <t>REVETEMENTS DE FACADE EN PANNEAUX  COMPOSITES EN ALUMINIUM  DE 4MM D'EPAISSEUR Y COMPRIS SUPPORTS</t>
  </si>
  <si>
    <t xml:space="preserve">RESERVATION EN TUBAGE ANNELE ISOGRIS PVC 32 Ø21 POUR CAMERA SURVEILLANCE ET CAMERA D'ENREGISTREMENT DES CONFERENCES </t>
  </si>
  <si>
    <t xml:space="preserve">PRISE DE COURANT 2 x 10A +  T POUR HORLOGE Y COMPRIS RESERVATION EN TUBAGE POUR COMMANDE A PARTIR DU LOCAL TECHNIQUE </t>
  </si>
  <si>
    <t xml:space="preserve">PRISE INFORMATIQUE </t>
  </si>
  <si>
    <t>CENTRALE DE DETECTION INCENDIE ADRESSABLE 6 ZONES</t>
  </si>
  <si>
    <t>PEINTURE LAQUEE SUR MENUISERIE BOIS ET METALLIQUE Y COMPRIS PONÇAGE</t>
  </si>
  <si>
    <r>
      <rPr>
        <b/>
        <sz val="12"/>
        <rFont val="Times New Roman"/>
        <family val="1"/>
      </rPr>
      <t xml:space="preserve">PPEL D’OFFRES OUVERT 
SUR OFFRES DE PRIX N° 3/2022/AMEFSJES
TRAVAUX D’AMENAGEMENT DES AMPHIS 9, 10, 11, 12, 13 ET 14                                                                                                                                              A LA FACULTE DES SCIENCES JURIDIQUES, ECONOMIQUES ET SOCIALES - MEKNES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</si>
</sst>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.00\ _€_-;\-* #,##0.00\ _€_-;_-* &quot;-&quot;??\ _€_-;_-@_-"/>
    <numFmt numFmtId="165" formatCode="#,##0.00_ ;\-#,##0.00\ "/>
    <numFmt numFmtId="166" formatCode="#,##0.000_ ;\-#,##0.000\ "/>
    <numFmt numFmtId="167" formatCode="General_)"/>
    <numFmt numFmtId="168" formatCode="0;[Red]0"/>
    <numFmt numFmtId="169" formatCode="0.0"/>
    <numFmt numFmtId="170" formatCode="_ * #,##0.00_ ;_ * \-#,##0.00_ ;_ * &quot;-&quot;??_ ;_ @_ "/>
    <numFmt numFmtId="171" formatCode="0.00000000000000000000000000000"/>
    <numFmt numFmtId="172" formatCode="#,##0.0000"/>
    <numFmt numFmtId="173" formatCode="_-* #,##0.00\ _F_-;\-* #,##0.00\ _F_-;_-* &quot;-&quot;??\ _F_-;_-@_-"/>
    <numFmt numFmtId="174" formatCode="0.000000"/>
    <numFmt numFmtId="175" formatCode="0.000"/>
    <numFmt numFmtId="176" formatCode="_ [$€]\ * #,##0.00_ ;_ [$€]\ * \-#,##0.00_ ;_ [$€]\ * &quot;-&quot;??_ ;_ @_ "/>
    <numFmt numFmtId="177" formatCode="0&quot;    x&quot;"/>
    <numFmt numFmtId="178" formatCode="00000"/>
    <numFmt numFmtId="179" formatCode="_-* #,##0.00\ [$€-1]_-;\-* #,##0.00\ [$€-1]_-;_-* &quot;-&quot;??\ [$€-1]_-"/>
    <numFmt numFmtId="180" formatCode="#,##0\ &quot;F&quot;;[Red]\-#,##0\ &quot;F&quot;"/>
    <numFmt numFmtId="181" formatCode="#,##0.00_ ;[Red]\-#,##0.00\ "/>
    <numFmt numFmtId="182" formatCode="_-* #,##0.000\ _F_-;\-* #,##0.000\ _F_-;_-* &quot;-&quot;??\ _F_-;_-@"/>
    <numFmt numFmtId="183" formatCode="00000.00"/>
    <numFmt numFmtId="184" formatCode="&quot;د.م.&quot;\ #,##0_-;[Red]&quot;د.م.&quot;\ #,##0\-"/>
  </numFmts>
  <fonts count="8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indexed="8"/>
      <name val="Calibri"/>
      <family val="2"/>
    </font>
    <font>
      <sz val="10"/>
      <name val="Times New Roman"/>
      <family val="1"/>
    </font>
    <font>
      <sz val="10"/>
      <name val="Courier"/>
      <family val="3"/>
    </font>
    <font>
      <sz val="11"/>
      <name val="Arial"/>
      <family val="2"/>
    </font>
    <font>
      <b/>
      <sz val="12"/>
      <name val="Arial"/>
      <family val="2"/>
    </font>
    <font>
      <b/>
      <sz val="11"/>
      <name val="Times New Roman"/>
      <family val="1"/>
    </font>
    <font>
      <i/>
      <u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b/>
      <sz val="10"/>
      <name val="Helv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2"/>
      <color indexed="63"/>
      <name val="Arial Narrow"/>
      <family val="2"/>
    </font>
    <font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 Narrow"/>
      <family val="2"/>
    </font>
    <font>
      <b/>
      <sz val="12"/>
      <color indexed="8"/>
      <name val="Arial Narrow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color indexed="30"/>
      <name val="Arial"/>
      <family val="2"/>
    </font>
    <font>
      <b/>
      <sz val="12"/>
      <color indexed="10"/>
      <name val="Arial"/>
      <family val="2"/>
    </font>
    <font>
      <b/>
      <sz val="18"/>
      <color indexed="8"/>
      <name val="Arial"/>
      <family val="2"/>
    </font>
    <font>
      <sz val="20"/>
      <color indexed="8"/>
      <name val="Arial"/>
      <family val="2"/>
    </font>
    <font>
      <sz val="14"/>
      <color indexed="8"/>
      <name val="Arial"/>
      <family val="2"/>
    </font>
    <font>
      <b/>
      <u/>
      <sz val="20"/>
      <color indexed="8"/>
      <name val="Arial"/>
      <family val="2"/>
    </font>
    <font>
      <b/>
      <sz val="18"/>
      <color indexed="12"/>
      <name val="Arial"/>
      <family val="2"/>
    </font>
    <font>
      <sz val="18"/>
      <color indexed="8"/>
      <name val="Arial"/>
      <family val="2"/>
    </font>
    <font>
      <b/>
      <sz val="16"/>
      <color indexed="12"/>
      <name val="Arial"/>
      <family val="2"/>
    </font>
    <font>
      <sz val="18"/>
      <color indexed="8"/>
      <name val="Calibri"/>
      <family val="2"/>
    </font>
    <font>
      <sz val="16"/>
      <color indexed="8"/>
      <name val="Arial"/>
      <family val="2"/>
    </font>
    <font>
      <b/>
      <sz val="10"/>
      <name val="Times New Roman"/>
      <family val="1"/>
    </font>
    <font>
      <sz val="11"/>
      <color theme="1"/>
      <name val="Calibri"/>
      <family val="2"/>
      <charset val="178"/>
      <scheme val="minor"/>
    </font>
    <font>
      <sz val="11"/>
      <color indexed="8"/>
      <name val="Arial"/>
      <family val="2"/>
    </font>
    <font>
      <sz val="11"/>
      <color rgb="FF000000"/>
      <name val="Calibri"/>
      <family val="2"/>
    </font>
    <font>
      <b/>
      <sz val="9"/>
      <name val="Arial"/>
      <family val="2"/>
    </font>
    <font>
      <sz val="11"/>
      <name val="Calibri"/>
      <family val="2"/>
    </font>
    <font>
      <sz val="13"/>
      <color rgb="FF000000"/>
      <name val="Calibri"/>
      <family val="2"/>
    </font>
    <font>
      <sz val="9"/>
      <color rgb="FF000000"/>
      <name val="Calibri"/>
      <family val="2"/>
    </font>
    <font>
      <sz val="12"/>
      <color rgb="FF000000"/>
      <name val="Times New Roman"/>
      <family val="1"/>
    </font>
    <font>
      <b/>
      <sz val="12"/>
      <color rgb="FF333333"/>
      <name val="Arial Narrow"/>
      <family val="2"/>
    </font>
    <font>
      <sz val="12"/>
      <color rgb="FF000000"/>
      <name val="Arial"/>
      <family val="2"/>
    </font>
    <font>
      <b/>
      <u/>
      <sz val="12"/>
      <color rgb="FF000000"/>
      <name val="Arial"/>
      <family val="2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0000"/>
      <name val="Arial"/>
      <family val="2"/>
    </font>
    <font>
      <b/>
      <sz val="18"/>
      <color rgb="FF000000"/>
      <name val="Arial"/>
      <family val="2"/>
    </font>
    <font>
      <sz val="18"/>
      <color rgb="FF000000"/>
      <name val="Calibri"/>
      <family val="2"/>
    </font>
    <font>
      <sz val="16"/>
      <color rgb="FF000000"/>
      <name val="Arial"/>
      <family val="2"/>
    </font>
    <font>
      <sz val="18"/>
      <color rgb="FF000000"/>
      <name val="Arial"/>
      <family val="2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name val="Arial"/>
      <family val="2"/>
    </font>
    <font>
      <b/>
      <sz val="13"/>
      <name val="Times New Roman"/>
      <family val="1"/>
    </font>
    <font>
      <b/>
      <u/>
      <sz val="12"/>
      <name val="Times New Roman"/>
      <family val="1"/>
    </font>
    <font>
      <b/>
      <sz val="9"/>
      <name val="Times New Roman"/>
      <family val="1"/>
    </font>
    <font>
      <b/>
      <i/>
      <sz val="11"/>
      <name val="Times New Roman"/>
      <family val="1"/>
    </font>
    <font>
      <b/>
      <sz val="8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3"/>
      <name val="Times New Roman"/>
      <family val="1"/>
    </font>
    <font>
      <sz val="8"/>
      <name val="Times New Roman"/>
      <family val="1"/>
    </font>
    <font>
      <b/>
      <shadow/>
      <u/>
      <sz val="11"/>
      <name val="Book Antiqua"/>
      <family val="1"/>
    </font>
    <font>
      <b/>
      <sz val="13"/>
      <name val="Arial"/>
      <family val="2"/>
    </font>
    <font>
      <sz val="11"/>
      <color rgb="FF000000"/>
      <name val="Calibri"/>
      <family val="2"/>
      <charset val="204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ADAD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FF"/>
        <bgColor rgb="FFFFFFFF"/>
      </patternFill>
    </fill>
    <fill>
      <patternFill patternType="solid">
        <fgColor rgb="FF99CCFF"/>
        <bgColor rgb="FF99CCFF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double">
        <color indexed="12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double">
        <color rgb="FF0000FF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26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9" fontId="8" fillId="0" borderId="0"/>
    <xf numFmtId="170" fontId="8" fillId="0" borderId="0"/>
    <xf numFmtId="0" fontId="1" fillId="0" borderId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38" fontId="15" fillId="13" borderId="0" applyNumberFormat="0" applyBorder="0" applyAlignment="0" applyProtection="0"/>
    <xf numFmtId="0" fontId="10" fillId="0" borderId="22" applyNumberFormat="0" applyAlignment="0" applyProtection="0">
      <alignment horizontal="left" vertical="center"/>
    </xf>
    <xf numFmtId="0" fontId="10" fillId="0" borderId="2">
      <alignment horizontal="left" vertical="center"/>
    </xf>
    <xf numFmtId="10" fontId="15" fillId="14" borderId="15" applyNumberFormat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7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17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17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17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17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176" fontId="19" fillId="0" borderId="0" applyFont="0" applyFill="0" applyBorder="0" applyAlignment="0" applyProtection="0"/>
    <xf numFmtId="167" fontId="19" fillId="0" borderId="0"/>
    <xf numFmtId="167" fontId="20" fillId="0" borderId="16"/>
    <xf numFmtId="2" fontId="19" fillId="0" borderId="0"/>
    <xf numFmtId="0" fontId="21" fillId="0" borderId="0" applyNumberFormat="0" applyFill="0" applyBorder="0" applyAlignment="0" applyProtection="0"/>
    <xf numFmtId="177" fontId="19" fillId="0" borderId="0"/>
    <xf numFmtId="175" fontId="19" fillId="0" borderId="0"/>
    <xf numFmtId="0" fontId="22" fillId="0" borderId="0"/>
    <xf numFmtId="17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73" fontId="2" fillId="0" borderId="0" applyFont="0" applyFill="0" applyBorder="0" applyAlignment="0" applyProtection="0"/>
    <xf numFmtId="0" fontId="2" fillId="0" borderId="0"/>
    <xf numFmtId="177" fontId="22" fillId="0" borderId="0" applyFont="0" applyFill="0" applyBorder="0" applyAlignment="0" applyProtection="0"/>
    <xf numFmtId="170" fontId="8" fillId="0" borderId="0" applyFont="0" applyBorder="0" applyAlignment="0"/>
    <xf numFmtId="181" fontId="44" fillId="0" borderId="0" applyFont="0" applyBorder="0" applyAlignment="0">
      <alignment horizontal="left" wrapText="1"/>
    </xf>
    <xf numFmtId="0" fontId="45" fillId="0" borderId="0"/>
    <xf numFmtId="0" fontId="47" fillId="0" borderId="0"/>
    <xf numFmtId="0" fontId="1" fillId="33" borderId="0" applyNumberFormat="0" applyBorder="0" applyAlignment="0" applyProtection="0"/>
    <xf numFmtId="164" fontId="6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47" fillId="0" borderId="0"/>
    <xf numFmtId="0" fontId="1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65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76" fontId="8" fillId="0" borderId="0" applyFont="0" applyFill="0" applyBorder="0" applyAlignment="0" applyProtection="0"/>
    <xf numFmtId="167" fontId="8" fillId="0" borderId="0"/>
    <xf numFmtId="2" fontId="8" fillId="0" borderId="0"/>
    <xf numFmtId="177" fontId="8" fillId="0" borderId="0"/>
    <xf numFmtId="175" fontId="8" fillId="0" borderId="0"/>
    <xf numFmtId="177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7" fillId="0" borderId="0"/>
    <xf numFmtId="164" fontId="1" fillId="0" borderId="0" applyFont="0" applyFill="0" applyBorder="0" applyAlignment="0" applyProtection="0"/>
    <xf numFmtId="0" fontId="2" fillId="0" borderId="0"/>
    <xf numFmtId="176" fontId="8" fillId="0" borderId="0" applyFont="0" applyFill="0" applyBorder="0" applyAlignment="0" applyProtection="0"/>
    <xf numFmtId="167" fontId="8" fillId="0" borderId="0"/>
    <xf numFmtId="2" fontId="8" fillId="0" borderId="0"/>
    <xf numFmtId="177" fontId="8" fillId="0" borderId="0"/>
    <xf numFmtId="175" fontId="8" fillId="0" borderId="0"/>
    <xf numFmtId="0" fontId="2" fillId="0" borderId="0"/>
    <xf numFmtId="177" fontId="2" fillId="0" borderId="0" applyFont="0" applyFill="0" applyBorder="0" applyAlignment="0" applyProtection="0"/>
    <xf numFmtId="0" fontId="2" fillId="0" borderId="0"/>
    <xf numFmtId="0" fontId="8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4" fontId="2" fillId="0" borderId="0" applyFill="0" applyBorder="0" applyAlignment="0" applyProtection="0"/>
    <xf numFmtId="184" fontId="2" fillId="0" borderId="0" applyFill="0" applyBorder="0" applyAlignment="0" applyProtection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</cellStyleXfs>
  <cellXfs count="330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5" fillId="0" borderId="0" xfId="6" applyFont="1" applyBorder="1"/>
    <xf numFmtId="2" fontId="5" fillId="0" borderId="0" xfId="0" applyNumberFormat="1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12" fillId="0" borderId="0" xfId="0" applyFont="1" applyBorder="1" applyAlignment="1"/>
    <xf numFmtId="4" fontId="5" fillId="0" borderId="0" xfId="0" applyNumberFormat="1" applyFont="1"/>
    <xf numFmtId="0" fontId="4" fillId="0" borderId="12" xfId="0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2" fontId="5" fillId="0" borderId="29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" fontId="5" fillId="0" borderId="11" xfId="0" applyNumberFormat="1" applyFont="1" applyBorder="1" applyAlignment="1">
      <alignment horizontal="center" vertical="center"/>
    </xf>
    <xf numFmtId="4" fontId="7" fillId="0" borderId="0" xfId="0" applyNumberFormat="1" applyFont="1"/>
    <xf numFmtId="4" fontId="5" fillId="0" borderId="9" xfId="0" applyNumberFormat="1" applyFont="1" applyBorder="1" applyAlignment="1">
      <alignment horizontal="center" vertical="center"/>
    </xf>
    <xf numFmtId="2" fontId="7" fillId="0" borderId="0" xfId="0" applyNumberFormat="1" applyFont="1"/>
    <xf numFmtId="4" fontId="5" fillId="0" borderId="7" xfId="0" applyNumberFormat="1" applyFont="1" applyBorder="1" applyAlignment="1">
      <alignment horizontal="center"/>
    </xf>
    <xf numFmtId="4" fontId="5" fillId="11" borderId="10" xfId="0" applyNumberFormat="1" applyFont="1" applyFill="1" applyBorder="1" applyAlignment="1">
      <alignment horizontal="center" vertical="center"/>
    </xf>
    <xf numFmtId="172" fontId="7" fillId="0" borderId="0" xfId="0" applyNumberFormat="1" applyFont="1"/>
    <xf numFmtId="0" fontId="5" fillId="0" borderId="0" xfId="0" quotePrefix="1" applyFont="1" applyBorder="1" applyAlignment="1">
      <alignment horizontal="left"/>
    </xf>
    <xf numFmtId="4" fontId="5" fillId="0" borderId="0" xfId="0" applyNumberFormat="1" applyFont="1" applyBorder="1" applyAlignment="1">
      <alignment horizontal="center"/>
    </xf>
    <xf numFmtId="170" fontId="5" fillId="0" borderId="0" xfId="8" applyNumberFormat="1" applyFont="1" applyBorder="1"/>
    <xf numFmtId="4" fontId="5" fillId="0" borderId="0" xfId="9" applyNumberFormat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7" fillId="0" borderId="0" xfId="7" applyFont="1"/>
    <xf numFmtId="171" fontId="7" fillId="0" borderId="0" xfId="7" applyNumberFormat="1" applyFont="1"/>
    <xf numFmtId="0" fontId="7" fillId="2" borderId="0" xfId="7" applyFont="1" applyFill="1"/>
    <xf numFmtId="0" fontId="7" fillId="3" borderId="0" xfId="7" applyFont="1" applyFill="1"/>
    <xf numFmtId="165" fontId="7" fillId="4" borderId="0" xfId="1" applyNumberFormat="1" applyFont="1" applyFill="1"/>
    <xf numFmtId="166" fontId="7" fillId="0" borderId="0" xfId="7" applyNumberFormat="1" applyFont="1"/>
    <xf numFmtId="0" fontId="7" fillId="4" borderId="0" xfId="7" applyFont="1" applyFill="1"/>
    <xf numFmtId="0" fontId="7" fillId="5" borderId="0" xfId="7" applyFont="1" applyFill="1"/>
    <xf numFmtId="0" fontId="7" fillId="6" borderId="0" xfId="7" applyFont="1" applyFill="1"/>
    <xf numFmtId="0" fontId="7" fillId="7" borderId="0" xfId="7" applyFont="1" applyFill="1"/>
    <xf numFmtId="0" fontId="7" fillId="8" borderId="0" xfId="7" applyFont="1" applyFill="1"/>
    <xf numFmtId="0" fontId="7" fillId="9" borderId="0" xfId="7" applyFont="1" applyFill="1"/>
    <xf numFmtId="0" fontId="7" fillId="5" borderId="0" xfId="7" applyNumberFormat="1" applyFont="1" applyFill="1"/>
    <xf numFmtId="2" fontId="7" fillId="5" borderId="0" xfId="7" applyNumberFormat="1" applyFont="1" applyFill="1"/>
    <xf numFmtId="2" fontId="7" fillId="6" borderId="0" xfId="7" applyNumberFormat="1" applyFont="1" applyFill="1"/>
    <xf numFmtId="0" fontId="23" fillId="0" borderId="0" xfId="52" applyFont="1" applyAlignment="1">
      <alignment vertical="center"/>
    </xf>
    <xf numFmtId="4" fontId="24" fillId="0" borderId="0" xfId="52" applyNumberFormat="1" applyFont="1"/>
    <xf numFmtId="0" fontId="24" fillId="0" borderId="0" xfId="52" applyFont="1"/>
    <xf numFmtId="0" fontId="24" fillId="0" borderId="0" xfId="52" applyFont="1" applyBorder="1"/>
    <xf numFmtId="0" fontId="22" fillId="0" borderId="0" xfId="52"/>
    <xf numFmtId="0" fontId="25" fillId="0" borderId="0" xfId="52" applyFont="1" applyBorder="1" applyAlignment="1">
      <alignment horizontal="left"/>
    </xf>
    <xf numFmtId="178" fontId="24" fillId="0" borderId="0" xfId="52" applyNumberFormat="1" applyFont="1" applyBorder="1" applyAlignment="1">
      <alignment horizontal="center"/>
    </xf>
    <xf numFmtId="178" fontId="24" fillId="0" borderId="0" xfId="52" applyNumberFormat="1" applyFont="1" applyAlignment="1"/>
    <xf numFmtId="0" fontId="24" fillId="0" borderId="0" xfId="52" applyFont="1" applyAlignment="1">
      <alignment horizontal="right"/>
    </xf>
    <xf numFmtId="3" fontId="24" fillId="0" borderId="0" xfId="52" applyNumberFormat="1" applyFont="1"/>
    <xf numFmtId="178" fontId="26" fillId="0" borderId="31" xfId="52" applyNumberFormat="1" applyFont="1" applyBorder="1" applyAlignment="1">
      <alignment horizontal="right"/>
    </xf>
    <xf numFmtId="4" fontId="24" fillId="0" borderId="32" xfId="52" applyNumberFormat="1" applyFont="1" applyBorder="1"/>
    <xf numFmtId="0" fontId="27" fillId="0" borderId="32" xfId="52" applyFont="1" applyBorder="1"/>
    <xf numFmtId="0" fontId="24" fillId="0" borderId="32" xfId="52" applyFont="1" applyBorder="1"/>
    <xf numFmtId="0" fontId="10" fillId="0" borderId="0" xfId="52" applyFont="1" applyAlignment="1">
      <alignment vertical="center"/>
    </xf>
    <xf numFmtId="0" fontId="28" fillId="0" borderId="0" xfId="52" applyFont="1"/>
    <xf numFmtId="178" fontId="29" fillId="0" borderId="34" xfId="52" applyNumberFormat="1" applyFont="1" applyBorder="1" applyAlignment="1">
      <alignment horizontal="right"/>
    </xf>
    <xf numFmtId="0" fontId="28" fillId="0" borderId="35" xfId="52" applyFont="1" applyBorder="1" applyAlignment="1">
      <alignment horizontal="right"/>
    </xf>
    <xf numFmtId="4" fontId="28" fillId="0" borderId="35" xfId="52" applyNumberFormat="1" applyFont="1" applyBorder="1"/>
    <xf numFmtId="178" fontId="28" fillId="0" borderId="35" xfId="52" applyNumberFormat="1" applyFont="1" applyBorder="1" applyAlignment="1">
      <alignment horizontal="center"/>
    </xf>
    <xf numFmtId="3" fontId="29" fillId="0" borderId="35" xfId="52" applyNumberFormat="1" applyFont="1" applyBorder="1" applyAlignment="1">
      <alignment horizontal="center"/>
    </xf>
    <xf numFmtId="0" fontId="28" fillId="0" borderId="36" xfId="52" applyFont="1" applyBorder="1"/>
    <xf numFmtId="0" fontId="33" fillId="0" borderId="0" xfId="17" applyFont="1" applyAlignment="1"/>
    <xf numFmtId="0" fontId="10" fillId="0" borderId="0" xfId="17" applyFont="1" applyAlignment="1"/>
    <xf numFmtId="0" fontId="25" fillId="0" borderId="0" xfId="52" applyFont="1" applyBorder="1" applyAlignment="1"/>
    <xf numFmtId="3" fontId="24" fillId="0" borderId="0" xfId="52" applyNumberFormat="1" applyFont="1" applyBorder="1"/>
    <xf numFmtId="0" fontId="36" fillId="0" borderId="0" xfId="52" applyFont="1" applyBorder="1"/>
    <xf numFmtId="0" fontId="38" fillId="0" borderId="0" xfId="5" applyFont="1" applyAlignment="1"/>
    <xf numFmtId="178" fontId="36" fillId="0" borderId="0" xfId="52" applyNumberFormat="1" applyFont="1" applyBorder="1" applyAlignment="1">
      <alignment horizontal="center"/>
    </xf>
    <xf numFmtId="178" fontId="36" fillId="0" borderId="0" xfId="52" applyNumberFormat="1" applyFont="1" applyBorder="1" applyAlignment="1"/>
    <xf numFmtId="0" fontId="37" fillId="32" borderId="0" xfId="52" applyFont="1" applyFill="1" applyAlignment="1">
      <alignment horizontal="right" vertical="center"/>
    </xf>
    <xf numFmtId="3" fontId="39" fillId="32" borderId="0" xfId="52" applyNumberFormat="1" applyFont="1" applyFill="1" applyBorder="1" applyAlignment="1">
      <alignment horizontal="center" vertical="center"/>
    </xf>
    <xf numFmtId="178" fontId="35" fillId="0" borderId="0" xfId="52" applyNumberFormat="1" applyFont="1" applyBorder="1" applyAlignment="1"/>
    <xf numFmtId="178" fontId="24" fillId="0" borderId="0" xfId="52" applyNumberFormat="1" applyFont="1" applyBorder="1" applyAlignment="1"/>
    <xf numFmtId="0" fontId="40" fillId="0" borderId="0" xfId="52" applyFont="1" applyBorder="1"/>
    <xf numFmtId="0" fontId="24" fillId="0" borderId="0" xfId="52" applyFont="1" applyBorder="1" applyAlignment="1">
      <alignment horizontal="right"/>
    </xf>
    <xf numFmtId="4" fontId="24" fillId="0" borderId="0" xfId="52" applyNumberFormat="1" applyFont="1" applyBorder="1"/>
    <xf numFmtId="0" fontId="42" fillId="0" borderId="30" xfId="52" applyFont="1" applyBorder="1"/>
    <xf numFmtId="0" fontId="42" fillId="0" borderId="37" xfId="52" applyFont="1" applyBorder="1"/>
    <xf numFmtId="0" fontId="42" fillId="0" borderId="38" xfId="52" applyFont="1" applyBorder="1"/>
    <xf numFmtId="0" fontId="24" fillId="0" borderId="18" xfId="52" applyFont="1" applyBorder="1"/>
    <xf numFmtId="4" fontId="43" fillId="0" borderId="0" xfId="52" applyNumberFormat="1" applyFont="1" applyBorder="1" applyAlignment="1">
      <alignment horizontal="right"/>
    </xf>
    <xf numFmtId="4" fontId="24" fillId="0" borderId="18" xfId="52" applyNumberFormat="1" applyFont="1" applyBorder="1"/>
    <xf numFmtId="3" fontId="43" fillId="0" borderId="7" xfId="52" applyNumberFormat="1" applyFont="1" applyBorder="1" applyAlignment="1">
      <alignment horizontal="right"/>
    </xf>
    <xf numFmtId="0" fontId="24" fillId="0" borderId="7" xfId="52" applyFont="1" applyBorder="1"/>
    <xf numFmtId="3" fontId="36" fillId="0" borderId="0" xfId="52" applyNumberFormat="1" applyFont="1" applyBorder="1"/>
    <xf numFmtId="3" fontId="43" fillId="0" borderId="0" xfId="52" applyNumberFormat="1" applyFont="1" applyBorder="1" applyAlignment="1">
      <alignment horizontal="right"/>
    </xf>
    <xf numFmtId="3" fontId="40" fillId="0" borderId="0" xfId="52" applyNumberFormat="1" applyFont="1"/>
    <xf numFmtId="0" fontId="24" fillId="0" borderId="4" xfId="52" applyFont="1" applyBorder="1"/>
    <xf numFmtId="178" fontId="24" fillId="0" borderId="3" xfId="52" applyNumberFormat="1" applyFont="1" applyBorder="1" applyAlignment="1">
      <alignment horizontal="center"/>
    </xf>
    <xf numFmtId="178" fontId="24" fillId="0" borderId="3" xfId="52" applyNumberFormat="1" applyFont="1" applyBorder="1" applyAlignment="1"/>
    <xf numFmtId="0" fontId="24" fillId="0" borderId="3" xfId="52" applyFont="1" applyBorder="1" applyAlignment="1">
      <alignment horizontal="right"/>
    </xf>
    <xf numFmtId="4" fontId="43" fillId="0" borderId="3" xfId="52" applyNumberFormat="1" applyFont="1" applyBorder="1"/>
    <xf numFmtId="4" fontId="24" fillId="0" borderId="4" xfId="52" applyNumberFormat="1" applyFont="1" applyBorder="1"/>
    <xf numFmtId="4" fontId="24" fillId="0" borderId="5" xfId="52" applyNumberFormat="1" applyFont="1" applyBorder="1"/>
    <xf numFmtId="0" fontId="24" fillId="0" borderId="3" xfId="52" applyFont="1" applyBorder="1"/>
    <xf numFmtId="0" fontId="24" fillId="0" borderId="5" xfId="52" applyFont="1" applyBorder="1"/>
    <xf numFmtId="0" fontId="43" fillId="0" borderId="0" xfId="52" applyFont="1"/>
    <xf numFmtId="178" fontId="28" fillId="0" borderId="39" xfId="52" applyNumberFormat="1" applyFont="1" applyBorder="1" applyAlignment="1">
      <alignment horizontal="right"/>
    </xf>
    <xf numFmtId="4" fontId="28" fillId="0" borderId="39" xfId="52" applyNumberFormat="1" applyFont="1" applyBorder="1"/>
    <xf numFmtId="0" fontId="28" fillId="0" borderId="39" xfId="52" applyFont="1" applyBorder="1" applyAlignment="1">
      <alignment horizontal="right"/>
    </xf>
    <xf numFmtId="0" fontId="7" fillId="0" borderId="0" xfId="6" applyFont="1" applyBorder="1"/>
    <xf numFmtId="4" fontId="7" fillId="0" borderId="0" xfId="9" applyNumberFormat="1" applyFont="1" applyBorder="1"/>
    <xf numFmtId="0" fontId="7" fillId="0" borderId="0" xfId="0" applyFont="1" applyBorder="1"/>
    <xf numFmtId="178" fontId="28" fillId="0" borderId="35" xfId="52" applyNumberFormat="1" applyFont="1" applyBorder="1" applyAlignment="1">
      <alignment horizontal="left"/>
    </xf>
    <xf numFmtId="0" fontId="28" fillId="0" borderId="39" xfId="52" applyFont="1" applyBorder="1" applyAlignment="1">
      <alignment horizontal="left"/>
    </xf>
    <xf numFmtId="3" fontId="28" fillId="0" borderId="39" xfId="52" applyNumberFormat="1" applyFont="1" applyBorder="1" applyAlignment="1">
      <alignment horizontal="left"/>
    </xf>
    <xf numFmtId="178" fontId="24" fillId="0" borderId="32" xfId="52" applyNumberFormat="1" applyFont="1" applyBorder="1" applyAlignment="1">
      <alignment horizontal="left"/>
    </xf>
    <xf numFmtId="0" fontId="3" fillId="10" borderId="0" xfId="0" applyFont="1" applyFill="1" applyAlignment="1">
      <alignment horizontal="left"/>
    </xf>
    <xf numFmtId="4" fontId="27" fillId="0" borderId="32" xfId="52" applyNumberFormat="1" applyFont="1" applyBorder="1" applyAlignment="1">
      <alignment horizontal="left"/>
    </xf>
    <xf numFmtId="0" fontId="46" fillId="0" borderId="33" xfId="52" applyFont="1" applyBorder="1" applyAlignment="1">
      <alignment horizontal="right"/>
    </xf>
    <xf numFmtId="0" fontId="48" fillId="34" borderId="0" xfId="72" applyFont="1" applyFill="1" applyBorder="1"/>
    <xf numFmtId="167" fontId="50" fillId="34" borderId="0" xfId="72" applyNumberFormat="1" applyFont="1" applyFill="1" applyBorder="1"/>
    <xf numFmtId="0" fontId="47" fillId="0" borderId="0" xfId="72" applyFont="1" applyAlignment="1"/>
    <xf numFmtId="167" fontId="47" fillId="34" borderId="0" xfId="72" applyNumberFormat="1" applyFont="1" applyFill="1" applyBorder="1"/>
    <xf numFmtId="0" fontId="47" fillId="34" borderId="0" xfId="72" applyFont="1" applyFill="1" applyBorder="1"/>
    <xf numFmtId="0" fontId="52" fillId="34" borderId="0" xfId="72" applyFont="1" applyFill="1" applyBorder="1" applyAlignment="1">
      <alignment horizontal="center"/>
    </xf>
    <xf numFmtId="0" fontId="53" fillId="0" borderId="0" xfId="72" applyFont="1" applyAlignment="1">
      <alignment vertical="center"/>
    </xf>
    <xf numFmtId="4" fontId="54" fillId="0" borderId="0" xfId="72" applyNumberFormat="1" applyFont="1"/>
    <xf numFmtId="0" fontId="54" fillId="0" borderId="0" xfId="72" applyFont="1"/>
    <xf numFmtId="0" fontId="2" fillId="0" borderId="0" xfId="72" applyFont="1"/>
    <xf numFmtId="178" fontId="54" fillId="0" borderId="0" xfId="72" applyNumberFormat="1" applyFont="1" applyAlignment="1">
      <alignment horizontal="center"/>
    </xf>
    <xf numFmtId="178" fontId="54" fillId="0" borderId="0" xfId="72" applyNumberFormat="1" applyFont="1"/>
    <xf numFmtId="0" fontId="54" fillId="0" borderId="0" xfId="72" applyFont="1" applyAlignment="1">
      <alignment horizontal="right"/>
    </xf>
    <xf numFmtId="3" fontId="54" fillId="0" borderId="0" xfId="72" applyNumberFormat="1" applyFont="1"/>
    <xf numFmtId="0" fontId="55" fillId="0" borderId="0" xfId="72" applyFont="1"/>
    <xf numFmtId="0" fontId="10" fillId="0" borderId="0" xfId="72" applyFont="1"/>
    <xf numFmtId="0" fontId="60" fillId="34" borderId="0" xfId="72" applyFont="1" applyFill="1" applyBorder="1"/>
    <xf numFmtId="0" fontId="54" fillId="34" borderId="0" xfId="72" applyFont="1" applyFill="1" applyBorder="1"/>
    <xf numFmtId="178" fontId="54" fillId="34" borderId="0" xfId="72" applyNumberFormat="1" applyFont="1" applyFill="1" applyBorder="1" applyAlignment="1">
      <alignment horizontal="center"/>
    </xf>
    <xf numFmtId="178" fontId="54" fillId="34" borderId="0" xfId="72" applyNumberFormat="1" applyFont="1" applyFill="1" applyBorder="1"/>
    <xf numFmtId="0" fontId="54" fillId="34" borderId="0" xfId="72" applyFont="1" applyFill="1" applyBorder="1" applyAlignment="1">
      <alignment horizontal="right"/>
    </xf>
    <xf numFmtId="4" fontId="61" fillId="34" borderId="0" xfId="72" applyNumberFormat="1" applyFont="1" applyFill="1" applyBorder="1" applyAlignment="1">
      <alignment horizontal="right"/>
    </xf>
    <xf numFmtId="4" fontId="54" fillId="34" borderId="0" xfId="72" applyNumberFormat="1" applyFont="1" applyFill="1" applyBorder="1"/>
    <xf numFmtId="3" fontId="61" fillId="34" borderId="0" xfId="72" applyNumberFormat="1" applyFont="1" applyFill="1" applyBorder="1" applyAlignment="1">
      <alignment horizontal="right"/>
    </xf>
    <xf numFmtId="3" fontId="62" fillId="0" borderId="0" xfId="72" applyNumberFormat="1" applyFont="1"/>
    <xf numFmtId="0" fontId="62" fillId="0" borderId="0" xfId="72" applyFont="1"/>
    <xf numFmtId="0" fontId="2" fillId="34" borderId="0" xfId="72" applyFont="1" applyFill="1" applyBorder="1"/>
    <xf numFmtId="4" fontId="61" fillId="34" borderId="0" xfId="72" applyNumberFormat="1" applyFont="1" applyFill="1" applyBorder="1"/>
    <xf numFmtId="0" fontId="61" fillId="0" borderId="0" xfId="72" applyFont="1"/>
    <xf numFmtId="0" fontId="61" fillId="34" borderId="0" xfId="72" applyFont="1" applyFill="1" applyBorder="1"/>
    <xf numFmtId="0" fontId="60" fillId="0" borderId="0" xfId="72" applyFont="1"/>
    <xf numFmtId="178" fontId="56" fillId="0" borderId="41" xfId="72" applyNumberFormat="1" applyFont="1" applyBorder="1" applyAlignment="1">
      <alignment horizontal="right"/>
    </xf>
    <xf numFmtId="0" fontId="56" fillId="0" borderId="41" xfId="72" applyFont="1" applyBorder="1"/>
    <xf numFmtId="4" fontId="56" fillId="0" borderId="41" xfId="72" applyNumberFormat="1" applyFont="1" applyBorder="1"/>
    <xf numFmtId="0" fontId="56" fillId="0" borderId="41" xfId="72" applyFont="1" applyBorder="1" applyAlignment="1">
      <alignment horizontal="right"/>
    </xf>
    <xf numFmtId="178" fontId="56" fillId="0" borderId="41" xfId="72" applyNumberFormat="1" applyFont="1" applyBorder="1" applyAlignment="1">
      <alignment horizontal="center"/>
    </xf>
    <xf numFmtId="3" fontId="57" fillId="0" borderId="41" xfId="72" applyNumberFormat="1" applyFont="1" applyBorder="1" applyAlignment="1">
      <alignment horizontal="left"/>
    </xf>
    <xf numFmtId="4" fontId="43" fillId="0" borderId="0" xfId="80" applyNumberFormat="1" applyFont="1" applyBorder="1" applyAlignment="1">
      <alignment horizontal="right"/>
    </xf>
    <xf numFmtId="0" fontId="64" fillId="0" borderId="0" xfId="0" applyFont="1" applyAlignment="1">
      <alignment horizontal="center"/>
    </xf>
    <xf numFmtId="0" fontId="4" fillId="10" borderId="0" xfId="83" applyFont="1" applyFill="1" applyAlignment="1">
      <alignment vertical="center"/>
    </xf>
    <xf numFmtId="0" fontId="14" fillId="10" borderId="0" xfId="83" applyFont="1" applyFill="1" applyAlignment="1">
      <alignment vertical="center"/>
    </xf>
    <xf numFmtId="0" fontId="11" fillId="10" borderId="0" xfId="83" applyFont="1" applyFill="1" applyAlignment="1">
      <alignment vertical="center"/>
    </xf>
    <xf numFmtId="0" fontId="69" fillId="10" borderId="19" xfId="62" applyFont="1" applyFill="1" applyBorder="1" applyAlignment="1">
      <alignment horizontal="center" vertical="center" wrapText="1"/>
    </xf>
    <xf numFmtId="2" fontId="68" fillId="10" borderId="19" xfId="83" applyNumberFormat="1" applyFont="1" applyFill="1" applyBorder="1" applyAlignment="1">
      <alignment horizontal="center" vertical="center" wrapText="1"/>
    </xf>
    <xf numFmtId="2" fontId="70" fillId="10" borderId="19" xfId="85" applyNumberFormat="1" applyFont="1" applyFill="1" applyBorder="1" applyAlignment="1">
      <alignment horizontal="center" vertical="center" wrapText="1"/>
    </xf>
    <xf numFmtId="164" fontId="68" fillId="10" borderId="19" xfId="86" applyFont="1" applyFill="1" applyBorder="1" applyAlignment="1">
      <alignment horizontal="center" vertical="center" wrapText="1"/>
    </xf>
    <xf numFmtId="164" fontId="68" fillId="10" borderId="6" xfId="86" applyFont="1" applyFill="1" applyBorder="1" applyAlignment="1">
      <alignment horizontal="center" vertical="center" wrapText="1"/>
    </xf>
    <xf numFmtId="0" fontId="5" fillId="10" borderId="40" xfId="62" applyFont="1" applyFill="1" applyBorder="1" applyAlignment="1">
      <alignment horizontal="justify" vertical="center" wrapText="1"/>
    </xf>
    <xf numFmtId="165" fontId="5" fillId="10" borderId="40" xfId="85" applyNumberFormat="1" applyFont="1" applyFill="1" applyBorder="1" applyAlignment="1">
      <alignment horizontal="center" vertical="center"/>
    </xf>
    <xf numFmtId="165" fontId="5" fillId="10" borderId="43" xfId="85" applyNumberFormat="1" applyFont="1" applyFill="1" applyBorder="1" applyAlignment="1">
      <alignment horizontal="center" vertical="center"/>
    </xf>
    <xf numFmtId="0" fontId="5" fillId="10" borderId="40" xfId="62" applyFont="1" applyFill="1" applyBorder="1" applyAlignment="1">
      <alignment horizontal="left" vertical="center" wrapText="1"/>
    </xf>
    <xf numFmtId="0" fontId="5" fillId="10" borderId="17" xfId="62" applyFont="1" applyFill="1" applyBorder="1" applyAlignment="1">
      <alignment horizontal="justify" vertical="center" wrapText="1"/>
    </xf>
    <xf numFmtId="165" fontId="5" fillId="10" borderId="17" xfId="85" applyNumberFormat="1" applyFont="1" applyFill="1" applyBorder="1" applyAlignment="1">
      <alignment horizontal="center" vertical="center"/>
    </xf>
    <xf numFmtId="164" fontId="11" fillId="36" borderId="1" xfId="86" applyFont="1" applyFill="1" applyBorder="1" applyAlignment="1">
      <alignment horizontal="center" vertical="center"/>
    </xf>
    <xf numFmtId="164" fontId="14" fillId="10" borderId="0" xfId="86" applyFont="1" applyFill="1" applyAlignment="1">
      <alignment vertical="center"/>
    </xf>
    <xf numFmtId="0" fontId="14" fillId="0" borderId="0" xfId="84" applyFont="1" applyBorder="1" applyAlignment="1">
      <alignment horizontal="center" vertical="center"/>
    </xf>
    <xf numFmtId="0" fontId="14" fillId="0" borderId="0" xfId="84" applyFont="1" applyBorder="1" applyAlignment="1">
      <alignment vertical="center" wrapText="1"/>
    </xf>
    <xf numFmtId="0" fontId="14" fillId="0" borderId="0" xfId="84" applyFont="1" applyBorder="1" applyAlignment="1">
      <alignment horizontal="center" vertical="center" wrapText="1"/>
    </xf>
    <xf numFmtId="4" fontId="14" fillId="0" borderId="0" xfId="84" applyNumberFormat="1" applyFont="1" applyBorder="1" applyAlignment="1">
      <alignment horizontal="center" vertical="center" wrapText="1"/>
    </xf>
    <xf numFmtId="4" fontId="14" fillId="0" borderId="0" xfId="84" applyNumberFormat="1" applyFont="1" applyBorder="1" applyAlignment="1">
      <alignment horizontal="center" vertical="center"/>
    </xf>
    <xf numFmtId="0" fontId="14" fillId="0" borderId="0" xfId="84" applyFont="1" applyAlignment="1">
      <alignment horizontal="center" vertical="center"/>
    </xf>
    <xf numFmtId="4" fontId="73" fillId="0" borderId="15" xfId="84" applyNumberFormat="1" applyFont="1" applyBorder="1" applyAlignment="1">
      <alignment horizontal="center" vertical="center"/>
    </xf>
    <xf numFmtId="10" fontId="14" fillId="10" borderId="0" xfId="22" applyNumberFormat="1" applyFont="1" applyFill="1" applyAlignment="1">
      <alignment vertical="center"/>
    </xf>
    <xf numFmtId="4" fontId="66" fillId="0" borderId="15" xfId="84" applyNumberFormat="1" applyFont="1" applyBorder="1" applyAlignment="1">
      <alignment horizontal="center" vertical="center"/>
    </xf>
    <xf numFmtId="0" fontId="5" fillId="0" borderId="0" xfId="84" applyFont="1" applyAlignment="1">
      <alignment horizontal="left" vertical="center"/>
    </xf>
    <xf numFmtId="0" fontId="5" fillId="0" borderId="0" xfId="84" applyFont="1" applyAlignment="1">
      <alignment horizontal="center" vertical="center"/>
    </xf>
    <xf numFmtId="4" fontId="5" fillId="0" borderId="0" xfId="84" applyNumberFormat="1" applyFont="1" applyAlignment="1">
      <alignment horizontal="center" vertical="center"/>
    </xf>
    <xf numFmtId="0" fontId="4" fillId="0" borderId="0" xfId="84" applyFont="1" applyAlignment="1">
      <alignment horizontal="left" vertical="center"/>
    </xf>
    <xf numFmtId="0" fontId="67" fillId="0" borderId="0" xfId="84" applyFont="1" applyAlignment="1">
      <alignment horizontal="justify"/>
    </xf>
    <xf numFmtId="0" fontId="74" fillId="0" borderId="0" xfId="84" applyFont="1" applyAlignment="1">
      <alignment horizontal="justify"/>
    </xf>
    <xf numFmtId="0" fontId="75" fillId="0" borderId="0" xfId="84" applyFont="1" applyAlignment="1">
      <alignment horizontal="justify" vertical="center"/>
    </xf>
    <xf numFmtId="0" fontId="9" fillId="0" borderId="0" xfId="84" applyFont="1" applyAlignment="1">
      <alignment horizontal="center" vertical="center"/>
    </xf>
    <xf numFmtId="4" fontId="5" fillId="0" borderId="0" xfId="84" applyNumberFormat="1" applyFont="1" applyAlignment="1">
      <alignment horizontal="left" vertical="center"/>
    </xf>
    <xf numFmtId="4" fontId="5" fillId="0" borderId="0" xfId="84" applyNumberFormat="1" applyFont="1" applyAlignment="1">
      <alignment vertical="center"/>
    </xf>
    <xf numFmtId="0" fontId="9" fillId="0" borderId="0" xfId="84" applyFont="1" applyAlignment="1">
      <alignment horizontal="center"/>
    </xf>
    <xf numFmtId="0" fontId="5" fillId="0" borderId="0" xfId="84" applyFont="1" applyAlignment="1">
      <alignment horizontal="left"/>
    </xf>
    <xf numFmtId="4" fontId="5" fillId="0" borderId="0" xfId="84" applyNumberFormat="1" applyFont="1" applyAlignment="1">
      <alignment horizontal="left"/>
    </xf>
    <xf numFmtId="4" fontId="5" fillId="0" borderId="0" xfId="84" applyNumberFormat="1" applyFont="1"/>
    <xf numFmtId="0" fontId="14" fillId="10" borderId="0" xfId="83" applyFont="1" applyFill="1" applyAlignment="1">
      <alignment vertical="center" wrapText="1"/>
    </xf>
    <xf numFmtId="0" fontId="47" fillId="0" borderId="0" xfId="72" applyFont="1" applyAlignment="1"/>
    <xf numFmtId="0" fontId="1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20" xfId="6" applyFont="1" applyBorder="1"/>
    <xf numFmtId="0" fontId="5" fillId="0" borderId="44" xfId="6" applyFont="1" applyBorder="1"/>
    <xf numFmtId="170" fontId="5" fillId="0" borderId="44" xfId="8" applyNumberFormat="1" applyFont="1" applyBorder="1"/>
    <xf numFmtId="0" fontId="7" fillId="0" borderId="44" xfId="6" applyFont="1" applyBorder="1"/>
    <xf numFmtId="4" fontId="7" fillId="0" borderId="44" xfId="9" applyNumberFormat="1" applyFont="1" applyBorder="1"/>
    <xf numFmtId="0" fontId="7" fillId="0" borderId="44" xfId="0" applyFont="1" applyBorder="1"/>
    <xf numFmtId="0" fontId="7" fillId="0" borderId="6" xfId="0" applyFont="1" applyBorder="1"/>
    <xf numFmtId="0" fontId="7" fillId="0" borderId="18" xfId="0" applyFont="1" applyBorder="1"/>
    <xf numFmtId="0" fontId="7" fillId="0" borderId="7" xfId="0" applyFont="1" applyBorder="1"/>
    <xf numFmtId="0" fontId="5" fillId="0" borderId="18" xfId="6" applyFont="1" applyBorder="1"/>
    <xf numFmtId="0" fontId="5" fillId="0" borderId="4" xfId="6" applyFont="1" applyBorder="1"/>
    <xf numFmtId="0" fontId="5" fillId="0" borderId="3" xfId="6" applyFont="1" applyBorder="1"/>
    <xf numFmtId="170" fontId="5" fillId="0" borderId="3" xfId="8" applyNumberFormat="1" applyFont="1" applyBorder="1"/>
    <xf numFmtId="0" fontId="7" fillId="0" borderId="3" xfId="6" applyFont="1" applyBorder="1"/>
    <xf numFmtId="4" fontId="7" fillId="0" borderId="3" xfId="9" applyNumberFormat="1" applyFont="1" applyBorder="1"/>
    <xf numFmtId="0" fontId="7" fillId="0" borderId="3" xfId="0" applyFont="1" applyBorder="1"/>
    <xf numFmtId="0" fontId="7" fillId="0" borderId="5" xfId="0" applyFont="1" applyBorder="1"/>
    <xf numFmtId="4" fontId="7" fillId="0" borderId="6" xfId="9" applyNumberFormat="1" applyFont="1" applyBorder="1"/>
    <xf numFmtId="4" fontId="7" fillId="0" borderId="7" xfId="9" applyNumberFormat="1" applyFont="1" applyBorder="1"/>
    <xf numFmtId="4" fontId="7" fillId="0" borderId="5" xfId="9" applyNumberFormat="1" applyFont="1" applyBorder="1"/>
    <xf numFmtId="4" fontId="5" fillId="0" borderId="44" xfId="9" applyNumberFormat="1" applyFont="1" applyBorder="1"/>
    <xf numFmtId="0" fontId="5" fillId="0" borderId="44" xfId="0" applyFont="1" applyBorder="1"/>
    <xf numFmtId="0" fontId="5" fillId="0" borderId="6" xfId="0" applyFont="1" applyBorder="1"/>
    <xf numFmtId="0" fontId="11" fillId="0" borderId="0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5" fillId="0" borderId="7" xfId="0" applyFont="1" applyBorder="1"/>
    <xf numFmtId="0" fontId="5" fillId="0" borderId="18" xfId="0" applyFont="1" applyBorder="1"/>
    <xf numFmtId="0" fontId="5" fillId="0" borderId="0" xfId="0" applyFont="1" applyBorder="1" applyAlignment="1">
      <alignment horizontal="left"/>
    </xf>
    <xf numFmtId="0" fontId="5" fillId="0" borderId="4" xfId="0" applyFont="1" applyBorder="1"/>
    <xf numFmtId="0" fontId="5" fillId="0" borderId="3" xfId="0" applyFont="1" applyBorder="1"/>
    <xf numFmtId="178" fontId="54" fillId="0" borderId="0" xfId="72" applyNumberFormat="1" applyFont="1" applyAlignment="1">
      <alignment wrapText="1"/>
    </xf>
    <xf numFmtId="0" fontId="48" fillId="34" borderId="0" xfId="72" applyFont="1" applyFill="1" applyBorder="1"/>
    <xf numFmtId="167" fontId="50" fillId="34" borderId="0" xfId="72" applyNumberFormat="1" applyFont="1" applyFill="1" applyBorder="1"/>
    <xf numFmtId="0" fontId="47" fillId="0" borderId="0" xfId="72" applyFont="1" applyAlignment="1"/>
    <xf numFmtId="167" fontId="47" fillId="34" borderId="0" xfId="72" applyNumberFormat="1" applyFont="1" applyFill="1" applyBorder="1"/>
    <xf numFmtId="0" fontId="47" fillId="34" borderId="0" xfId="72" applyFont="1" applyFill="1" applyBorder="1"/>
    <xf numFmtId="0" fontId="51" fillId="34" borderId="0" xfId="72" applyFont="1" applyFill="1" applyBorder="1" applyAlignment="1">
      <alignment vertical="top"/>
    </xf>
    <xf numFmtId="0" fontId="47" fillId="34" borderId="0" xfId="72" applyFont="1" applyFill="1" applyBorder="1" applyAlignment="1">
      <alignment horizontal="left"/>
    </xf>
    <xf numFmtId="0" fontId="51" fillId="34" borderId="0" xfId="72" applyFont="1" applyFill="1" applyBorder="1" applyAlignment="1">
      <alignment horizontal="left" vertical="top"/>
    </xf>
    <xf numFmtId="0" fontId="47" fillId="0" borderId="0" xfId="72" applyFont="1" applyAlignment="1">
      <alignment horizontal="left"/>
    </xf>
    <xf numFmtId="178" fontId="78" fillId="32" borderId="0" xfId="52" applyNumberFormat="1" applyFont="1" applyFill="1" applyBorder="1" applyAlignment="1">
      <alignment horizontal="right" vertical="center"/>
    </xf>
    <xf numFmtId="183" fontId="54" fillId="0" borderId="0" xfId="72" applyNumberFormat="1" applyFont="1"/>
    <xf numFmtId="4" fontId="78" fillId="0" borderId="0" xfId="80" applyNumberFormat="1" applyFont="1" applyBorder="1" applyAlignment="1">
      <alignment horizontal="right"/>
    </xf>
    <xf numFmtId="3" fontId="43" fillId="0" borderId="7" xfId="52" applyNumberFormat="1" applyFont="1" applyBorder="1" applyAlignment="1">
      <alignment horizontal="right" vertical="center"/>
    </xf>
    <xf numFmtId="4" fontId="79" fillId="0" borderId="0" xfId="52" applyNumberFormat="1" applyFont="1" applyBorder="1" applyAlignment="1">
      <alignment horizontal="right"/>
    </xf>
    <xf numFmtId="4" fontId="79" fillId="0" borderId="0" xfId="80" applyNumberFormat="1" applyFont="1" applyBorder="1" applyAlignment="1">
      <alignment horizontal="right"/>
    </xf>
    <xf numFmtId="4" fontId="5" fillId="0" borderId="14" xfId="0" applyNumberFormat="1" applyFont="1" applyBorder="1" applyAlignment="1">
      <alignment horizontal="center" vertical="center"/>
    </xf>
    <xf numFmtId="0" fontId="4" fillId="0" borderId="0" xfId="84" applyFont="1" applyAlignment="1">
      <alignment horizontal="left" vertical="center"/>
    </xf>
    <xf numFmtId="0" fontId="4" fillId="0" borderId="0" xfId="84" applyFont="1" applyAlignment="1">
      <alignment horizontal="left" vertical="center"/>
    </xf>
    <xf numFmtId="1" fontId="44" fillId="10" borderId="19" xfId="62" applyNumberFormat="1" applyFont="1" applyFill="1" applyBorder="1" applyAlignment="1">
      <alignment horizontal="center" vertical="center" wrapText="1"/>
    </xf>
    <xf numFmtId="1" fontId="7" fillId="10" borderId="40" xfId="62" applyNumberFormat="1" applyFont="1" applyFill="1" applyBorder="1" applyAlignment="1">
      <alignment horizontal="center" vertical="center" wrapText="1"/>
    </xf>
    <xf numFmtId="0" fontId="14" fillId="10" borderId="40" xfId="98" applyFont="1" applyFill="1" applyBorder="1" applyAlignment="1">
      <alignment horizontal="center" vertical="center"/>
    </xf>
    <xf numFmtId="4" fontId="14" fillId="0" borderId="40" xfId="98" applyNumberFormat="1" applyFont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center" vertical="top" wrapText="1"/>
    </xf>
    <xf numFmtId="4" fontId="14" fillId="0" borderId="42" xfId="98" applyNumberFormat="1" applyFont="1" applyBorder="1" applyAlignment="1">
      <alignment horizontal="center" vertical="center" wrapText="1"/>
    </xf>
    <xf numFmtId="0" fontId="11" fillId="0" borderId="0" xfId="84" applyFont="1" applyAlignment="1">
      <alignment horizontal="center"/>
    </xf>
    <xf numFmtId="0" fontId="5" fillId="0" borderId="40" xfId="62" applyFont="1" applyFill="1" applyBorder="1" applyAlignment="1">
      <alignment horizontal="justify" vertical="center" wrapText="1"/>
    </xf>
    <xf numFmtId="0" fontId="11" fillId="0" borderId="0" xfId="84" applyFont="1" applyAlignment="1">
      <alignment horizontal="center"/>
    </xf>
    <xf numFmtId="0" fontId="66" fillId="10" borderId="0" xfId="83" applyFont="1" applyFill="1" applyAlignment="1">
      <alignment horizontal="center" vertical="center"/>
    </xf>
    <xf numFmtId="0" fontId="67" fillId="10" borderId="0" xfId="83" quotePrefix="1" applyFont="1" applyFill="1" applyAlignment="1">
      <alignment horizontal="center" wrapText="1"/>
    </xf>
    <xf numFmtId="0" fontId="4" fillId="10" borderId="0" xfId="83" quotePrefix="1" applyFont="1" applyFill="1" applyAlignment="1">
      <alignment horizontal="center" wrapText="1"/>
    </xf>
    <xf numFmtId="0" fontId="4" fillId="10" borderId="0" xfId="83" applyFont="1" applyFill="1" applyAlignment="1">
      <alignment horizontal="center" vertical="center"/>
    </xf>
    <xf numFmtId="0" fontId="4" fillId="0" borderId="0" xfId="84" applyFont="1" applyAlignment="1">
      <alignment horizontal="left" vertical="center"/>
    </xf>
    <xf numFmtId="164" fontId="68" fillId="11" borderId="15" xfId="86" applyFont="1" applyFill="1" applyBorder="1" applyAlignment="1">
      <alignment horizontal="center" vertical="center" wrapText="1"/>
    </xf>
    <xf numFmtId="0" fontId="71" fillId="36" borderId="4" xfId="83" applyFont="1" applyFill="1" applyBorder="1" applyAlignment="1">
      <alignment horizontal="right" vertical="center" wrapText="1"/>
    </xf>
    <xf numFmtId="0" fontId="71" fillId="36" borderId="3" xfId="83" applyFont="1" applyFill="1" applyBorder="1" applyAlignment="1">
      <alignment horizontal="right" vertical="center" wrapText="1"/>
    </xf>
    <xf numFmtId="0" fontId="71" fillId="36" borderId="5" xfId="83" applyFont="1" applyFill="1" applyBorder="1" applyAlignment="1">
      <alignment horizontal="right" vertical="center" wrapText="1"/>
    </xf>
    <xf numFmtId="0" fontId="72" fillId="0" borderId="16" xfId="84" applyFont="1" applyBorder="1" applyAlignment="1">
      <alignment horizontal="right" vertical="top"/>
    </xf>
    <xf numFmtId="0" fontId="72" fillId="0" borderId="2" xfId="84" applyFont="1" applyBorder="1" applyAlignment="1">
      <alignment horizontal="right" vertical="top"/>
    </xf>
    <xf numFmtId="0" fontId="72" fillId="0" borderId="1" xfId="84" applyFont="1" applyBorder="1" applyAlignment="1">
      <alignment horizontal="right" vertical="top"/>
    </xf>
    <xf numFmtId="0" fontId="72" fillId="0" borderId="16" xfId="84" applyFont="1" applyBorder="1" applyAlignment="1">
      <alignment horizontal="center" vertical="center"/>
    </xf>
    <xf numFmtId="0" fontId="72" fillId="0" borderId="2" xfId="84" applyFont="1" applyBorder="1" applyAlignment="1">
      <alignment horizontal="center" vertical="center"/>
    </xf>
    <xf numFmtId="0" fontId="72" fillId="0" borderId="1" xfId="84" applyFont="1" applyBorder="1" applyAlignment="1">
      <alignment horizontal="center" vertical="center"/>
    </xf>
    <xf numFmtId="1" fontId="44" fillId="11" borderId="19" xfId="62" applyNumberFormat="1" applyFont="1" applyFill="1" applyBorder="1" applyAlignment="1" applyProtection="1">
      <alignment horizontal="center" vertical="center" wrapText="1"/>
    </xf>
    <xf numFmtId="1" fontId="44" fillId="11" borderId="17" xfId="62" applyNumberFormat="1" applyFont="1" applyFill="1" applyBorder="1" applyAlignment="1" applyProtection="1">
      <alignment horizontal="center" vertical="center" wrapText="1"/>
    </xf>
    <xf numFmtId="0" fontId="44" fillId="11" borderId="15" xfId="62" applyFont="1" applyFill="1" applyBorder="1" applyAlignment="1">
      <alignment horizontal="center" vertical="center" wrapText="1"/>
    </xf>
    <xf numFmtId="2" fontId="68" fillId="11" borderId="15" xfId="83" applyNumberFormat="1" applyFont="1" applyFill="1" applyBorder="1" applyAlignment="1">
      <alignment horizontal="center" vertical="center" wrapText="1"/>
    </xf>
    <xf numFmtId="2" fontId="68" fillId="11" borderId="19" xfId="85" applyNumberFormat="1" applyFont="1" applyFill="1" applyBorder="1" applyAlignment="1">
      <alignment horizontal="center" vertical="center" wrapText="1"/>
    </xf>
    <xf numFmtId="2" fontId="68" fillId="11" borderId="17" xfId="85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6" xfId="0" quotePrefix="1" applyFont="1" applyBorder="1" applyAlignment="1">
      <alignment horizontal="center" vertical="center"/>
    </xf>
    <xf numFmtId="0" fontId="5" fillId="0" borderId="15" xfId="0" quotePrefix="1" applyFont="1" applyBorder="1" applyAlignment="1">
      <alignment horizontal="center" vertical="center"/>
    </xf>
    <xf numFmtId="0" fontId="13" fillId="12" borderId="21" xfId="0" applyFont="1" applyFill="1" applyBorder="1" applyAlignment="1">
      <alignment horizontal="center"/>
    </xf>
    <xf numFmtId="0" fontId="13" fillId="12" borderId="22" xfId="0" applyFont="1" applyFill="1" applyBorder="1" applyAlignment="1">
      <alignment horizontal="center"/>
    </xf>
    <xf numFmtId="0" fontId="13" fillId="12" borderId="23" xfId="0" applyFont="1" applyFill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2" fontId="5" fillId="0" borderId="28" xfId="0" applyNumberFormat="1" applyFont="1" applyBorder="1" applyAlignment="1">
      <alignment horizontal="center" vertical="center"/>
    </xf>
    <xf numFmtId="4" fontId="7" fillId="0" borderId="15" xfId="9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5" fillId="11" borderId="8" xfId="0" quotePrefix="1" applyFont="1" applyFill="1" applyBorder="1" applyAlignment="1">
      <alignment horizontal="center" vertical="center"/>
    </xf>
    <xf numFmtId="0" fontId="5" fillId="11" borderId="9" xfId="0" quotePrefix="1" applyFont="1" applyFill="1" applyBorder="1" applyAlignment="1">
      <alignment horizontal="center" vertical="center"/>
    </xf>
    <xf numFmtId="0" fontId="5" fillId="11" borderId="10" xfId="0" quotePrefix="1" applyFont="1" applyFill="1" applyBorder="1" applyAlignment="1">
      <alignment horizontal="center" vertical="center"/>
    </xf>
    <xf numFmtId="178" fontId="24" fillId="0" borderId="0" xfId="52" applyNumberFormat="1" applyFont="1" applyBorder="1" applyAlignment="1">
      <alignment horizontal="center" wrapText="1"/>
    </xf>
    <xf numFmtId="0" fontId="30" fillId="1" borderId="0" xfId="52" applyFont="1" applyFill="1" applyAlignment="1">
      <alignment horizontal="center"/>
    </xf>
    <xf numFmtId="0" fontId="32" fillId="1" borderId="0" xfId="52" applyFont="1" applyFill="1" applyAlignment="1">
      <alignment horizontal="center" vertical="center" wrapText="1"/>
    </xf>
    <xf numFmtId="0" fontId="32" fillId="1" borderId="0" xfId="52" applyFont="1" applyFill="1" applyAlignment="1">
      <alignment horizontal="center"/>
    </xf>
    <xf numFmtId="0" fontId="34" fillId="0" borderId="0" xfId="17" applyFont="1" applyAlignment="1">
      <alignment horizontal="center"/>
    </xf>
    <xf numFmtId="178" fontId="35" fillId="32" borderId="0" xfId="52" applyNumberFormat="1" applyFont="1" applyFill="1" applyBorder="1" applyAlignment="1">
      <alignment horizontal="center" vertical="center"/>
    </xf>
    <xf numFmtId="0" fontId="41" fillId="32" borderId="21" xfId="5" applyFont="1" applyFill="1" applyBorder="1" applyAlignment="1">
      <alignment horizontal="center" vertical="center"/>
    </xf>
    <xf numFmtId="0" fontId="41" fillId="32" borderId="22" xfId="5" applyFont="1" applyFill="1" applyBorder="1" applyAlignment="1">
      <alignment horizontal="center" vertical="center"/>
    </xf>
    <xf numFmtId="0" fontId="41" fillId="32" borderId="23" xfId="5" applyFont="1" applyFill="1" applyBorder="1" applyAlignment="1">
      <alignment horizontal="center" vertical="center"/>
    </xf>
    <xf numFmtId="0" fontId="78" fillId="0" borderId="18" xfId="52" applyFont="1" applyBorder="1" applyAlignment="1">
      <alignment horizontal="right" vertical="center" wrapText="1"/>
    </xf>
    <xf numFmtId="0" fontId="78" fillId="0" borderId="0" xfId="52" applyFont="1" applyBorder="1" applyAlignment="1">
      <alignment horizontal="right" vertical="center" wrapText="1"/>
    </xf>
    <xf numFmtId="0" fontId="78" fillId="0" borderId="7" xfId="52" applyFont="1" applyBorder="1" applyAlignment="1">
      <alignment horizontal="right" vertical="center" wrapText="1"/>
    </xf>
    <xf numFmtId="0" fontId="78" fillId="0" borderId="18" xfId="52" applyFont="1" applyBorder="1" applyAlignment="1">
      <alignment horizontal="right" vertical="top" wrapText="1"/>
    </xf>
    <xf numFmtId="0" fontId="78" fillId="0" borderId="0" xfId="52" applyFont="1" applyBorder="1" applyAlignment="1">
      <alignment horizontal="right" vertical="top" wrapText="1"/>
    </xf>
    <xf numFmtId="0" fontId="78" fillId="0" borderId="7" xfId="52" applyFont="1" applyBorder="1" applyAlignment="1">
      <alignment horizontal="right" vertical="top" wrapText="1"/>
    </xf>
    <xf numFmtId="178" fontId="59" fillId="35" borderId="0" xfId="72" applyNumberFormat="1" applyFont="1" applyFill="1" applyBorder="1" applyAlignment="1">
      <alignment horizontal="center" vertical="center"/>
    </xf>
    <xf numFmtId="0" fontId="49" fillId="0" borderId="0" xfId="72" applyFont="1" applyBorder="1"/>
    <xf numFmtId="0" fontId="76" fillId="1" borderId="0" xfId="52" applyFont="1" applyFill="1" applyAlignment="1">
      <alignment horizontal="center" vertical="center" wrapText="1"/>
    </xf>
    <xf numFmtId="0" fontId="58" fillId="0" borderId="0" xfId="72" applyFont="1" applyAlignment="1">
      <alignment horizontal="center"/>
    </xf>
    <xf numFmtId="0" fontId="47" fillId="0" borderId="0" xfId="72" applyFont="1" applyAlignment="1"/>
    <xf numFmtId="0" fontId="63" fillId="10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left" vertical="center"/>
    </xf>
    <xf numFmtId="0" fontId="3" fillId="10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left"/>
    </xf>
    <xf numFmtId="0" fontId="3" fillId="10" borderId="0" xfId="0" applyFont="1" applyFill="1" applyAlignment="1">
      <alignment horizontal="center"/>
    </xf>
  </cellXfs>
  <cellStyles count="126">
    <cellStyle name="20 % - Accent1 2" xfId="73" xr:uid="{00000000-0005-0000-0000-000000000000}"/>
    <cellStyle name="Accent1 - 20 %" xfId="24" xr:uid="{00000000-0005-0000-0000-000001000000}"/>
    <cellStyle name="Accent1 - 40 %" xfId="25" xr:uid="{00000000-0005-0000-0000-000002000000}"/>
    <cellStyle name="Accent1 - 60 %" xfId="26" xr:uid="{00000000-0005-0000-0000-000003000000}"/>
    <cellStyle name="Accent2 - 20 %" xfId="27" xr:uid="{00000000-0005-0000-0000-000004000000}"/>
    <cellStyle name="Accent2 - 40 %" xfId="28" xr:uid="{00000000-0005-0000-0000-000005000000}"/>
    <cellStyle name="Accent2 - 60 %" xfId="29" xr:uid="{00000000-0005-0000-0000-000006000000}"/>
    <cellStyle name="Accent3 - 20 %" xfId="30" xr:uid="{00000000-0005-0000-0000-000007000000}"/>
    <cellStyle name="Accent3 - 40 %" xfId="31" xr:uid="{00000000-0005-0000-0000-000008000000}"/>
    <cellStyle name="Accent3 - 60 %" xfId="32" xr:uid="{00000000-0005-0000-0000-000009000000}"/>
    <cellStyle name="Accent4 - 20 %" xfId="33" xr:uid="{00000000-0005-0000-0000-00000A000000}"/>
    <cellStyle name="Accent4 - 40 %" xfId="34" xr:uid="{00000000-0005-0000-0000-00000B000000}"/>
    <cellStyle name="Accent4 - 60 %" xfId="35" xr:uid="{00000000-0005-0000-0000-00000C000000}"/>
    <cellStyle name="Accent5 - 20 %" xfId="36" xr:uid="{00000000-0005-0000-0000-00000D000000}"/>
    <cellStyle name="Accent5 - 40 %" xfId="37" xr:uid="{00000000-0005-0000-0000-00000E000000}"/>
    <cellStyle name="Accent5 - 60 %" xfId="38" xr:uid="{00000000-0005-0000-0000-00000F000000}"/>
    <cellStyle name="Accent6 - 20 %" xfId="39" xr:uid="{00000000-0005-0000-0000-000010000000}"/>
    <cellStyle name="Accent6 - 40 %" xfId="40" xr:uid="{00000000-0005-0000-0000-000011000000}"/>
    <cellStyle name="Accent6 - 60 %" xfId="41" xr:uid="{00000000-0005-0000-0000-000012000000}"/>
    <cellStyle name="az" xfId="69" xr:uid="{00000000-0005-0000-0000-000013000000}"/>
    <cellStyle name="dimension" xfId="3" xr:uid="{00000000-0005-0000-0000-000014000000}"/>
    <cellStyle name="ee" xfId="70" xr:uid="{00000000-0005-0000-0000-000015000000}"/>
    <cellStyle name="egale" xfId="4" xr:uid="{00000000-0005-0000-0000-000016000000}"/>
    <cellStyle name="Emphase 1" xfId="42" xr:uid="{00000000-0005-0000-0000-000017000000}"/>
    <cellStyle name="Emphase 2" xfId="43" xr:uid="{00000000-0005-0000-0000-000018000000}"/>
    <cellStyle name="Emphase 3" xfId="44" xr:uid="{00000000-0005-0000-0000-000019000000}"/>
    <cellStyle name="Euro" xfId="45" xr:uid="{00000000-0005-0000-0000-00001A000000}"/>
    <cellStyle name="Euro 2" xfId="68" xr:uid="{00000000-0005-0000-0000-00001B000000}"/>
    <cellStyle name="Euro 2 2" xfId="53" xr:uid="{00000000-0005-0000-0000-00001C000000}"/>
    <cellStyle name="Euro 2 3" xfId="96" xr:uid="{00000000-0005-0000-0000-00001D000000}"/>
    <cellStyle name="Euro 2 4" xfId="110" xr:uid="{00000000-0005-0000-0000-00001E000000}"/>
    <cellStyle name="Euro 3" xfId="91" xr:uid="{00000000-0005-0000-0000-00001F000000}"/>
    <cellStyle name="Euro 4" xfId="104" xr:uid="{00000000-0005-0000-0000-000020000000}"/>
    <cellStyle name="Grey" xfId="10" xr:uid="{00000000-0005-0000-0000-000021000000}"/>
    <cellStyle name="Header1" xfId="11" xr:uid="{00000000-0005-0000-0000-000022000000}"/>
    <cellStyle name="Header2" xfId="12" xr:uid="{00000000-0005-0000-0000-000023000000}"/>
    <cellStyle name="Input [yellow]" xfId="13" xr:uid="{00000000-0005-0000-0000-000024000000}"/>
    <cellStyle name="L'unité" xfId="46" xr:uid="{00000000-0005-0000-0000-000025000000}"/>
    <cellStyle name="L'unité 2" xfId="92" xr:uid="{00000000-0005-0000-0000-000026000000}"/>
    <cellStyle name="L'unité 3" xfId="105" xr:uid="{00000000-0005-0000-0000-000027000000}"/>
    <cellStyle name="Milliers" xfId="1" builtinId="3"/>
    <cellStyle name="Milliers 10" xfId="54" xr:uid="{00000000-0005-0000-0000-000029000000}"/>
    <cellStyle name="Milliers 10 2" xfId="113" xr:uid="{00000000-0005-0000-0000-00002A000000}"/>
    <cellStyle name="Milliers 11" xfId="102" xr:uid="{00000000-0005-0000-0000-00002B000000}"/>
    <cellStyle name="Milliers 12" xfId="89" xr:uid="{00000000-0005-0000-0000-00002C000000}"/>
    <cellStyle name="Milliers 2" xfId="14" xr:uid="{00000000-0005-0000-0000-00002D000000}"/>
    <cellStyle name="Milliers 2 2" xfId="55" xr:uid="{00000000-0005-0000-0000-00002E000000}"/>
    <cellStyle name="Milliers 2 3" xfId="56" xr:uid="{00000000-0005-0000-0000-00002F000000}"/>
    <cellStyle name="Milliers 2 4" xfId="85" xr:uid="{00000000-0005-0000-0000-000030000000}"/>
    <cellStyle name="Milliers 2 4 2" xfId="99" xr:uid="{00000000-0005-0000-0000-000031000000}"/>
    <cellStyle name="Milliers 2 5" xfId="114" xr:uid="{00000000-0005-0000-0000-000032000000}"/>
    <cellStyle name="Milliers 3" xfId="15" xr:uid="{00000000-0005-0000-0000-000033000000}"/>
    <cellStyle name="Milliers 3 2" xfId="86" xr:uid="{00000000-0005-0000-0000-000034000000}"/>
    <cellStyle name="Milliers 3 2 2" xfId="100" xr:uid="{00000000-0005-0000-0000-000035000000}"/>
    <cellStyle name="Milliers 4" xfId="2" xr:uid="{00000000-0005-0000-0000-000036000000}"/>
    <cellStyle name="Milliers 4 2" xfId="74" xr:uid="{00000000-0005-0000-0000-000037000000}"/>
    <cellStyle name="Milliers 4 2 2" xfId="97" xr:uid="{00000000-0005-0000-0000-000038000000}"/>
    <cellStyle name="Milliers 4 2 3" xfId="116" xr:uid="{00000000-0005-0000-0000-000039000000}"/>
    <cellStyle name="Milliers 4 3" xfId="75" xr:uid="{00000000-0005-0000-0000-00003A000000}"/>
    <cellStyle name="Milliers 4 4" xfId="90" xr:uid="{00000000-0005-0000-0000-00003B000000}"/>
    <cellStyle name="Milliers 4 5" xfId="115" xr:uid="{00000000-0005-0000-0000-00003C000000}"/>
    <cellStyle name="Milliers 5" xfId="57" xr:uid="{00000000-0005-0000-0000-00003D000000}"/>
    <cellStyle name="Milliers 6" xfId="58" xr:uid="{00000000-0005-0000-0000-00003E000000}"/>
    <cellStyle name="Milliers 7" xfId="59" xr:uid="{00000000-0005-0000-0000-00003F000000}"/>
    <cellStyle name="Milliers 8" xfId="60" xr:uid="{00000000-0005-0000-0000-000040000000}"/>
    <cellStyle name="Milliers 9" xfId="66" xr:uid="{00000000-0005-0000-0000-000041000000}"/>
    <cellStyle name="Milliers_Copie de ECOLE LAMSALLA acier 2" xfId="8" xr:uid="{00000000-0005-0000-0000-000042000000}"/>
    <cellStyle name="Milliers_DECOMPTE JABERD.P N°2 2" xfId="9" xr:uid="{00000000-0005-0000-0000-000043000000}"/>
    <cellStyle name="MS_Ara" xfId="47" xr:uid="{00000000-0005-0000-0000-000044000000}"/>
    <cellStyle name="Normal" xfId="0" builtinId="0"/>
    <cellStyle name="Normal - Style1" xfId="16" xr:uid="{00000000-0005-0000-0000-000046000000}"/>
    <cellStyle name="Normal - Style1 2" xfId="61" xr:uid="{00000000-0005-0000-0000-000047000000}"/>
    <cellStyle name="Normal 10" xfId="76" xr:uid="{00000000-0005-0000-0000-000048000000}"/>
    <cellStyle name="Normal 10 2" xfId="77" xr:uid="{00000000-0005-0000-0000-000049000000}"/>
    <cellStyle name="Normal 11" xfId="78" xr:uid="{00000000-0005-0000-0000-00004A000000}"/>
    <cellStyle name="Normal 12" xfId="84" xr:uid="{00000000-0005-0000-0000-00004B000000}"/>
    <cellStyle name="Normal 12 2" xfId="98" xr:uid="{00000000-0005-0000-0000-00004C000000}"/>
    <cellStyle name="Normal 12 3" xfId="111" xr:uid="{00000000-0005-0000-0000-00004D000000}"/>
    <cellStyle name="Normal 13" xfId="101" xr:uid="{00000000-0005-0000-0000-00004E000000}"/>
    <cellStyle name="Normal 14" xfId="112" xr:uid="{00000000-0005-0000-0000-00004F000000}"/>
    <cellStyle name="Normal 15" xfId="117" xr:uid="{00000000-0005-0000-0000-000050000000}"/>
    <cellStyle name="Normal 16" xfId="118" xr:uid="{00000000-0005-0000-0000-000051000000}"/>
    <cellStyle name="Normal 17" xfId="119" xr:uid="{00000000-0005-0000-0000-000052000000}"/>
    <cellStyle name="Normal 18" xfId="120" xr:uid="{00000000-0005-0000-0000-000053000000}"/>
    <cellStyle name="Normal 19" xfId="121" xr:uid="{00000000-0005-0000-0000-000054000000}"/>
    <cellStyle name="Normal 2" xfId="17" xr:uid="{00000000-0005-0000-0000-000055000000}"/>
    <cellStyle name="Normal 2 2" xfId="62" xr:uid="{00000000-0005-0000-0000-000056000000}"/>
    <cellStyle name="Normal 2 2 2" xfId="87" xr:uid="{00000000-0005-0000-0000-000057000000}"/>
    <cellStyle name="Normal 2 20" xfId="63" xr:uid="{00000000-0005-0000-0000-000058000000}"/>
    <cellStyle name="Normal 2 3" xfId="79" xr:uid="{00000000-0005-0000-0000-000059000000}"/>
    <cellStyle name="Normal 2 4" xfId="83" xr:uid="{00000000-0005-0000-0000-00005A000000}"/>
    <cellStyle name="Normal 20" xfId="122" xr:uid="{00000000-0005-0000-0000-00005B000000}"/>
    <cellStyle name="Normal 21" xfId="123" xr:uid="{00000000-0005-0000-0000-00005C000000}"/>
    <cellStyle name="Normal 22" xfId="124" xr:uid="{00000000-0005-0000-0000-00005D000000}"/>
    <cellStyle name="Normal 23" xfId="125" xr:uid="{00000000-0005-0000-0000-00005E000000}"/>
    <cellStyle name="Normal 3" xfId="5" xr:uid="{00000000-0005-0000-0000-00005F000000}"/>
    <cellStyle name="Normal 3 2" xfId="67" xr:uid="{00000000-0005-0000-0000-000060000000}"/>
    <cellStyle name="Normal 3 3" xfId="71" xr:uid="{00000000-0005-0000-0000-000061000000}"/>
    <cellStyle name="Normal 3 4" xfId="88" xr:uid="{00000000-0005-0000-0000-000062000000}"/>
    <cellStyle name="Normal 4" xfId="18" xr:uid="{00000000-0005-0000-0000-000063000000}"/>
    <cellStyle name="Normal 5" xfId="19" xr:uid="{00000000-0005-0000-0000-000064000000}"/>
    <cellStyle name="Normal 6" xfId="23" xr:uid="{00000000-0005-0000-0000-000065000000}"/>
    <cellStyle name="Normal 6 2" xfId="52" xr:uid="{00000000-0005-0000-0000-000066000000}"/>
    <cellStyle name="Normal 6 2 2" xfId="80" xr:uid="{00000000-0005-0000-0000-000067000000}"/>
    <cellStyle name="Normal 6 2 3" xfId="109" xr:uid="{00000000-0005-0000-0000-000068000000}"/>
    <cellStyle name="Normal 6 3" xfId="81" xr:uid="{00000000-0005-0000-0000-000069000000}"/>
    <cellStyle name="Normal 6 4" xfId="103" xr:uid="{00000000-0005-0000-0000-00006A000000}"/>
    <cellStyle name="Normal 7" xfId="20" xr:uid="{00000000-0005-0000-0000-00006B000000}"/>
    <cellStyle name="Normal 7 2" xfId="64" xr:uid="{00000000-0005-0000-0000-00006C000000}"/>
    <cellStyle name="Normal 8" xfId="65" xr:uid="{00000000-0005-0000-0000-00006D000000}"/>
    <cellStyle name="Normal 9" xfId="72" xr:uid="{00000000-0005-0000-0000-00006E000000}"/>
    <cellStyle name="Normal_DECOMPTE JABERD.P N°2" xfId="6" xr:uid="{00000000-0005-0000-0000-00006F000000}"/>
    <cellStyle name="Normal_DP1 2" xfId="7" xr:uid="{00000000-0005-0000-0000-000070000000}"/>
    <cellStyle name="Percent [2]" xfId="21" xr:uid="{00000000-0005-0000-0000-000071000000}"/>
    <cellStyle name="Pourcentage 2" xfId="22" xr:uid="{00000000-0005-0000-0000-000072000000}"/>
    <cellStyle name="Pourcentage 3" xfId="82" xr:uid="{00000000-0005-0000-0000-000073000000}"/>
    <cellStyle name="surface" xfId="48" xr:uid="{00000000-0005-0000-0000-000074000000}"/>
    <cellStyle name="surface 2" xfId="93" xr:uid="{00000000-0005-0000-0000-000075000000}"/>
    <cellStyle name="surface 3" xfId="106" xr:uid="{00000000-0005-0000-0000-000076000000}"/>
    <cellStyle name="Titre de la feuille" xfId="49" xr:uid="{00000000-0005-0000-0000-000077000000}"/>
    <cellStyle name="unite" xfId="50" xr:uid="{00000000-0005-0000-0000-000078000000}"/>
    <cellStyle name="unite 2" xfId="94" xr:uid="{00000000-0005-0000-0000-000079000000}"/>
    <cellStyle name="unite 3" xfId="107" xr:uid="{00000000-0005-0000-0000-00007A000000}"/>
    <cellStyle name="volume" xfId="51" xr:uid="{00000000-0005-0000-0000-00007B000000}"/>
    <cellStyle name="volume 2" xfId="95" xr:uid="{00000000-0005-0000-0000-00007C000000}"/>
    <cellStyle name="volume 3" xfId="108" xr:uid="{00000000-0005-0000-0000-00007D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38100</xdr:rowOff>
    </xdr:from>
    <xdr:ext cx="2276476" cy="95346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DF3ACAE-0F24-400B-8355-480D91585496}"/>
            </a:ext>
          </a:extLst>
        </xdr:cNvPr>
        <xdr:cNvSpPr txBox="1"/>
      </xdr:nvSpPr>
      <xdr:spPr>
        <a:xfrm>
          <a:off x="66675" y="38100"/>
          <a:ext cx="2276476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fr-MA" sz="1100" b="1"/>
            <a:t>ROYAUME DU MAROC </a:t>
          </a:r>
        </a:p>
        <a:p>
          <a:pPr algn="ctr"/>
          <a:r>
            <a:rPr lang="fr-MA" sz="1100" b="1"/>
            <a:t>UNIVERSITE MOULAY ISMAÎL</a:t>
          </a:r>
        </a:p>
        <a:p>
          <a:pPr algn="ctr"/>
          <a:r>
            <a:rPr lang="fr-MA" sz="1100" b="1"/>
            <a:t>FACULTE DES SCIENCES JURIDIQUES ECONOMIQUES ET SOCIALES</a:t>
          </a:r>
        </a:p>
        <a:p>
          <a:pPr algn="ctr"/>
          <a:r>
            <a:rPr lang="fr-MA" sz="1100" b="1"/>
            <a:t> MEKNES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447675</xdr:colOff>
      <xdr:row>1</xdr:row>
      <xdr:rowOff>0</xdr:rowOff>
    </xdr:from>
    <xdr:to>
      <xdr:col>11</xdr:col>
      <xdr:colOff>307602</xdr:colOff>
      <xdr:row>1</xdr:row>
      <xdr:rowOff>0</xdr:rowOff>
    </xdr:to>
    <xdr:pic>
      <xdr:nvPicPr>
        <xdr:cNvPr id="2" name="Image 1" descr="C:\Program Files\Microsoft Office\MEDIA\CAGCAT10\j0235319.wm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00" y="47625"/>
          <a:ext cx="2000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447675</xdr:colOff>
      <xdr:row>7</xdr:row>
      <xdr:rowOff>47625</xdr:rowOff>
    </xdr:from>
    <xdr:ext cx="2000250" cy="0"/>
    <xdr:pic>
      <xdr:nvPicPr>
        <xdr:cNvPr id="2" name="image2.png" descr="C:\Program Files\Microsoft Office\MEDIA\CAGCAT10\j0235319.wmf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05350" y="1352550"/>
          <a:ext cx="2000250" cy="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66675</xdr:rowOff>
    </xdr:from>
    <xdr:to>
      <xdr:col>6</xdr:col>
      <xdr:colOff>646730</xdr:colOff>
      <xdr:row>2</xdr:row>
      <xdr:rowOff>166475</xdr:rowOff>
    </xdr:to>
    <xdr:pic>
      <xdr:nvPicPr>
        <xdr:cNvPr id="3" name="Image 2" descr="Sans titre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66675"/>
          <a:ext cx="3789980" cy="547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ustapha\Desktop\HIDAMEK\A%20March&#233;s%20soumissionne&#233;s\March&#233;s%20notifi&#233;s\March&#233;s%20class&#233;s\MARCHE%202011\Ena%20construction\Situation_ENA%2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MEK%20-%20Yassine%20PC\ip\Personnel\Bahia%20Beach%20Golf\CNCA%20DE%20modefier%20le25-03-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MEK%20-%20Yassine%20PC\PROJETS%20SAMIR\YOUSSE\afaires%20samir\Afaires%20DCE\PERS\DOSSIER%20SAMIR\METRE\RTM%20MARRAKECH\METRE\m&#233;tr&#233;%20modifier%20le%2018-03-05\PROJET%20DE%20DRD%20ET%20DE%20CRC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MEK%20-%20Yassine%20PC\ip\ANOUAR%203\APS\HOTEL%20MARRAKECH\DIVERS\METRE%20GUCHE%20OUDAYA%20SAMIR\CNCA%20DE%20modefier%20le25-03-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yassine-troubleshouting\Desktop\NewDawn\A:\POUTREIBNZOHR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MEK%20-%20Yassine%20PC\ip\afaires%20samir\ETUDE%202008\APD\BAHIA%20BEACH%20GOLF\El&#233;ments%20d&#233;taill&#233;s\ELEME%20M\CNCA%20DE%20modefier%20le25-03-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489454A\BAHIA%20%20BORD%20A-B%20du%2028060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MEK%20-%20Yassine%20PC\ip\Documents%20and%20Settings\cheikh\Bureau\M&#233;tr&#233;%20STRUCTURE%20BAHIA%20H%20ancienn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MEK%20-%20Yassine%20PC\ilham\ZHANI\AFAIRES%20EN%20COURS\PALNS%20PALMARIVA%20NOU\metre%20palmariva\METRE\METRE%203%20SOL%20A%20TER\CNCA%20DE%20modefier%20le25-03-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Documents%20and%20Settings\user\Bureau\Bahia%20Beach%20Golf\CNCA%20DE%20modefier%20le25-03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MEK%20-%20Yassine%20PC\PROJETS%20SAMIR\YOUSSE\afaires%20samir\Afaires%20DCE\PERS\DOSSIER%20SAMIR\METRE\RTM%20MARRAKECH\METRE\m&#233;tr&#233;%20modifier%20le%2018-03-05\divers\PROJET%20DE%20DRD%20ET%20DE%20CRC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yassine-troubleshouting\Desktop\NewDawn\Z:\Users\mustapha\Desktop\HIDAMEK\A%20March&#233;s%20soumissionne&#233;s\March&#233;s%20notifi&#233;s\March&#233;s%20class&#233;s\MARCHE%202011\Ena%20construction\Situation_ENA%20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yassine-troubleshouting\Desktop\NewDawn\A:\I.T.A%20KHENIFRA.xlt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18BBEEA\PROJET%20DE%20DRD%20ET%20DE%20CRC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yassine-troubleshouting\Desktop\NewDawn\Balil\PARTAGE(balil)\SAAF\MES%20DOCUMENTS\SAMANAH\DOCUMENTS%20DE%20LA%20MISSION%20(M1)\Pi&#232;ces%20&#233;crites%20du%20dossier%20(E)\METRE\M&#233;tr&#233;%20Samanah%20B&#228;timen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yassine-troubleshouting\Desktop\NewDawn\A:\TRINOME%201\ALIAT\ismailia\METRE\ECOLEA~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MEK%20-%20Yassine%20PC\PROJETS%20SAMIR\YOUSSE\afaires%20samir\Afaires%20DCE\PERS\DOSSIER%20SAMIR\METRE\CNCA%20DE%20modefier%20le25-03-0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MEK%20-%20Yassine%20PC\Ip\Documents%20and%20Settings\p%20c\Bureau\sa-2005\salle%20de%20sport%20tanger\m&#233;tr&#233;\Documents%20and%20Settings\p%20c\Bureau\sa-2005\RTM%20MARRAKECH\METRE\m&#233;tr&#233;%20RTM%20DE%20BASE\PROJET%20DE%20DRD%20ET%20DE%20CRC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yassine-troubleshouting\Desktop\NewDawn\A:\Med%20Ibn%20Abdellah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rd"/>
      <sheetName val="PROG METRE"/>
      <sheetName val="decompte"/>
      <sheetName val="RECAP"/>
      <sheetName val="SITUATION"/>
      <sheetName val="Tab S P"/>
      <sheetName val="ACIER FD"/>
      <sheetName val="ACIER EL"/>
      <sheetName val="Feuil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>
        <row r="6">
          <cell r="H6">
            <v>0.1</v>
          </cell>
        </row>
      </sheetData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UTREIBNZOHR"/>
    </sheetNames>
    <definedNames>
      <definedName name="longueur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G,O A"/>
      <sheetName val=" G,O B"/>
      <sheetName val="Feuil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FONDA"/>
      <sheetName val="AN1SI"/>
      <sheetName val="AN1SF"/>
      <sheetName val="AN3"/>
      <sheetName val="AN4"/>
      <sheetName val="ENDUIT EXTERIEUR  h"/>
      <sheetName val=" ELAVAT"/>
      <sheetName val=" G,O "/>
    </sheetNames>
    <sheetDataSet>
      <sheetData sheetId="0"/>
      <sheetData sheetId="1"/>
      <sheetData sheetId="2"/>
      <sheetData sheetId="3">
        <row r="11">
          <cell r="K11">
            <v>0.1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Global Inputs"/>
      <sheetName val="G_O_ao_CNCA4"/>
      <sheetName val="G_O_ao_CNCA"/>
      <sheetName val="Global_Inputs"/>
      <sheetName val="Global_Inputs4"/>
      <sheetName val="G_O_ao_CNCA1"/>
      <sheetName val="Global_Inputs1"/>
      <sheetName val="G_O_ao_CNCA2"/>
      <sheetName val="Global_Inputs2"/>
      <sheetName val="G_O_ao_CNCA3"/>
      <sheetName val="Global_Inputs3"/>
      <sheetName val="G_O_ao_CNCA5"/>
      <sheetName val="Global_Inputs5"/>
      <sheetName val="G_O_ao_CNCA6"/>
      <sheetName val="Global_Inputs6"/>
      <sheetName val="G_O_ao_CNCA7"/>
      <sheetName val="Global_Inputs7"/>
      <sheetName val="G_O_ao_CNCA8"/>
      <sheetName val="Global_Inputs8"/>
      <sheetName val="G_O_ao_CNCA9"/>
      <sheetName val="Global_Inputs9"/>
      <sheetName val="G_O_ao_CNCA10"/>
      <sheetName val="Global_Inputs10"/>
      <sheetName val="G_O_ao_CNCA11"/>
      <sheetName val="Global_Inputs11"/>
      <sheetName val="G_O_ao_CNCA12"/>
      <sheetName val="Global_Inputs12"/>
      <sheetName val="BASE"/>
      <sheetName val="Macro-Lo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5"/>
      <sheetName val="situ"/>
    </sheetNames>
    <sheetDataSet>
      <sheetData sheetId="0"/>
      <sheetData sheetId="1"/>
      <sheetData sheetId="2"/>
      <sheetData sheetId="3">
        <row r="6">
          <cell r="H6">
            <v>0.1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 METRE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METR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an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au"/>
      <sheetName val="SEMELFONC"/>
      <sheetName val="classe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MET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K93"/>
  <sheetViews>
    <sheetView tabSelected="1" view="pageBreakPreview" zoomScaleSheetLayoutView="100" workbookViewId="0">
      <selection activeCell="A6" sqref="A6:F6"/>
    </sheetView>
  </sheetViews>
  <sheetFormatPr baseColWidth="10" defaultColWidth="9.140625" defaultRowHeight="21.75" customHeight="1" x14ac:dyDescent="0.25"/>
  <cols>
    <col min="1" max="1" width="5.42578125" style="160" customWidth="1"/>
    <col min="2" max="2" width="71.85546875" style="198" customWidth="1"/>
    <col min="3" max="3" width="7.5703125" style="160" customWidth="1"/>
    <col min="4" max="4" width="11.85546875" style="160" customWidth="1"/>
    <col min="5" max="5" width="16" style="174" customWidth="1"/>
    <col min="6" max="6" width="16.140625" style="174" customWidth="1"/>
    <col min="7" max="7" width="5.5703125" style="160" customWidth="1"/>
    <col min="8" max="8" width="5" style="160" customWidth="1"/>
    <col min="9" max="9" width="5.28515625" style="160" customWidth="1"/>
    <col min="10" max="10" width="9.140625" style="160"/>
    <col min="11" max="11" width="42.42578125" style="160" customWidth="1"/>
    <col min="12" max="255" width="9.140625" style="160"/>
    <col min="256" max="256" width="5.42578125" style="160" customWidth="1"/>
    <col min="257" max="257" width="71.85546875" style="160" customWidth="1"/>
    <col min="258" max="258" width="7.5703125" style="160" customWidth="1"/>
    <col min="259" max="259" width="11.85546875" style="160" customWidth="1"/>
    <col min="260" max="260" width="16" style="160" customWidth="1"/>
    <col min="261" max="261" width="20.85546875" style="160" customWidth="1"/>
    <col min="262" max="265" width="0" style="160" hidden="1" customWidth="1"/>
    <col min="266" max="266" width="9.140625" style="160"/>
    <col min="267" max="267" width="42.42578125" style="160" customWidth="1"/>
    <col min="268" max="511" width="9.140625" style="160"/>
    <col min="512" max="512" width="5.42578125" style="160" customWidth="1"/>
    <col min="513" max="513" width="71.85546875" style="160" customWidth="1"/>
    <col min="514" max="514" width="7.5703125" style="160" customWidth="1"/>
    <col min="515" max="515" width="11.85546875" style="160" customWidth="1"/>
    <col min="516" max="516" width="16" style="160" customWidth="1"/>
    <col min="517" max="517" width="20.85546875" style="160" customWidth="1"/>
    <col min="518" max="521" width="0" style="160" hidden="1" customWidth="1"/>
    <col min="522" max="522" width="9.140625" style="160"/>
    <col min="523" max="523" width="42.42578125" style="160" customWidth="1"/>
    <col min="524" max="767" width="9.140625" style="160"/>
    <col min="768" max="768" width="5.42578125" style="160" customWidth="1"/>
    <col min="769" max="769" width="71.85546875" style="160" customWidth="1"/>
    <col min="770" max="770" width="7.5703125" style="160" customWidth="1"/>
    <col min="771" max="771" width="11.85546875" style="160" customWidth="1"/>
    <col min="772" max="772" width="16" style="160" customWidth="1"/>
    <col min="773" max="773" width="20.85546875" style="160" customWidth="1"/>
    <col min="774" max="777" width="0" style="160" hidden="1" customWidth="1"/>
    <col min="778" max="778" width="9.140625" style="160"/>
    <col min="779" max="779" width="42.42578125" style="160" customWidth="1"/>
    <col min="780" max="1023" width="9.140625" style="160"/>
    <col min="1024" max="1024" width="5.42578125" style="160" customWidth="1"/>
    <col min="1025" max="1025" width="71.85546875" style="160" customWidth="1"/>
    <col min="1026" max="1026" width="7.5703125" style="160" customWidth="1"/>
    <col min="1027" max="1027" width="11.85546875" style="160" customWidth="1"/>
    <col min="1028" max="1028" width="16" style="160" customWidth="1"/>
    <col min="1029" max="1029" width="20.85546875" style="160" customWidth="1"/>
    <col min="1030" max="1033" width="0" style="160" hidden="1" customWidth="1"/>
    <col min="1034" max="1034" width="9.140625" style="160"/>
    <col min="1035" max="1035" width="42.42578125" style="160" customWidth="1"/>
    <col min="1036" max="1279" width="9.140625" style="160"/>
    <col min="1280" max="1280" width="5.42578125" style="160" customWidth="1"/>
    <col min="1281" max="1281" width="71.85546875" style="160" customWidth="1"/>
    <col min="1282" max="1282" width="7.5703125" style="160" customWidth="1"/>
    <col min="1283" max="1283" width="11.85546875" style="160" customWidth="1"/>
    <col min="1284" max="1284" width="16" style="160" customWidth="1"/>
    <col min="1285" max="1285" width="20.85546875" style="160" customWidth="1"/>
    <col min="1286" max="1289" width="0" style="160" hidden="1" customWidth="1"/>
    <col min="1290" max="1290" width="9.140625" style="160"/>
    <col min="1291" max="1291" width="42.42578125" style="160" customWidth="1"/>
    <col min="1292" max="1535" width="9.140625" style="160"/>
    <col min="1536" max="1536" width="5.42578125" style="160" customWidth="1"/>
    <col min="1537" max="1537" width="71.85546875" style="160" customWidth="1"/>
    <col min="1538" max="1538" width="7.5703125" style="160" customWidth="1"/>
    <col min="1539" max="1539" width="11.85546875" style="160" customWidth="1"/>
    <col min="1540" max="1540" width="16" style="160" customWidth="1"/>
    <col min="1541" max="1541" width="20.85546875" style="160" customWidth="1"/>
    <col min="1542" max="1545" width="0" style="160" hidden="1" customWidth="1"/>
    <col min="1546" max="1546" width="9.140625" style="160"/>
    <col min="1547" max="1547" width="42.42578125" style="160" customWidth="1"/>
    <col min="1548" max="1791" width="9.140625" style="160"/>
    <col min="1792" max="1792" width="5.42578125" style="160" customWidth="1"/>
    <col min="1793" max="1793" width="71.85546875" style="160" customWidth="1"/>
    <col min="1794" max="1794" width="7.5703125" style="160" customWidth="1"/>
    <col min="1795" max="1795" width="11.85546875" style="160" customWidth="1"/>
    <col min="1796" max="1796" width="16" style="160" customWidth="1"/>
    <col min="1797" max="1797" width="20.85546875" style="160" customWidth="1"/>
    <col min="1798" max="1801" width="0" style="160" hidden="1" customWidth="1"/>
    <col min="1802" max="1802" width="9.140625" style="160"/>
    <col min="1803" max="1803" width="42.42578125" style="160" customWidth="1"/>
    <col min="1804" max="2047" width="9.140625" style="160"/>
    <col min="2048" max="2048" width="5.42578125" style="160" customWidth="1"/>
    <col min="2049" max="2049" width="71.85546875" style="160" customWidth="1"/>
    <col min="2050" max="2050" width="7.5703125" style="160" customWidth="1"/>
    <col min="2051" max="2051" width="11.85546875" style="160" customWidth="1"/>
    <col min="2052" max="2052" width="16" style="160" customWidth="1"/>
    <col min="2053" max="2053" width="20.85546875" style="160" customWidth="1"/>
    <col min="2054" max="2057" width="0" style="160" hidden="1" customWidth="1"/>
    <col min="2058" max="2058" width="9.140625" style="160"/>
    <col min="2059" max="2059" width="42.42578125" style="160" customWidth="1"/>
    <col min="2060" max="2303" width="9.140625" style="160"/>
    <col min="2304" max="2304" width="5.42578125" style="160" customWidth="1"/>
    <col min="2305" max="2305" width="71.85546875" style="160" customWidth="1"/>
    <col min="2306" max="2306" width="7.5703125" style="160" customWidth="1"/>
    <col min="2307" max="2307" width="11.85546875" style="160" customWidth="1"/>
    <col min="2308" max="2308" width="16" style="160" customWidth="1"/>
    <col min="2309" max="2309" width="20.85546875" style="160" customWidth="1"/>
    <col min="2310" max="2313" width="0" style="160" hidden="1" customWidth="1"/>
    <col min="2314" max="2314" width="9.140625" style="160"/>
    <col min="2315" max="2315" width="42.42578125" style="160" customWidth="1"/>
    <col min="2316" max="2559" width="9.140625" style="160"/>
    <col min="2560" max="2560" width="5.42578125" style="160" customWidth="1"/>
    <col min="2561" max="2561" width="71.85546875" style="160" customWidth="1"/>
    <col min="2562" max="2562" width="7.5703125" style="160" customWidth="1"/>
    <col min="2563" max="2563" width="11.85546875" style="160" customWidth="1"/>
    <col min="2564" max="2564" width="16" style="160" customWidth="1"/>
    <col min="2565" max="2565" width="20.85546875" style="160" customWidth="1"/>
    <col min="2566" max="2569" width="0" style="160" hidden="1" customWidth="1"/>
    <col min="2570" max="2570" width="9.140625" style="160"/>
    <col min="2571" max="2571" width="42.42578125" style="160" customWidth="1"/>
    <col min="2572" max="2815" width="9.140625" style="160"/>
    <col min="2816" max="2816" width="5.42578125" style="160" customWidth="1"/>
    <col min="2817" max="2817" width="71.85546875" style="160" customWidth="1"/>
    <col min="2818" max="2818" width="7.5703125" style="160" customWidth="1"/>
    <col min="2819" max="2819" width="11.85546875" style="160" customWidth="1"/>
    <col min="2820" max="2820" width="16" style="160" customWidth="1"/>
    <col min="2821" max="2821" width="20.85546875" style="160" customWidth="1"/>
    <col min="2822" max="2825" width="0" style="160" hidden="1" customWidth="1"/>
    <col min="2826" max="2826" width="9.140625" style="160"/>
    <col min="2827" max="2827" width="42.42578125" style="160" customWidth="1"/>
    <col min="2828" max="3071" width="9.140625" style="160"/>
    <col min="3072" max="3072" width="5.42578125" style="160" customWidth="1"/>
    <col min="3073" max="3073" width="71.85546875" style="160" customWidth="1"/>
    <col min="3074" max="3074" width="7.5703125" style="160" customWidth="1"/>
    <col min="3075" max="3075" width="11.85546875" style="160" customWidth="1"/>
    <col min="3076" max="3076" width="16" style="160" customWidth="1"/>
    <col min="3077" max="3077" width="20.85546875" style="160" customWidth="1"/>
    <col min="3078" max="3081" width="0" style="160" hidden="1" customWidth="1"/>
    <col min="3082" max="3082" width="9.140625" style="160"/>
    <col min="3083" max="3083" width="42.42578125" style="160" customWidth="1"/>
    <col min="3084" max="3327" width="9.140625" style="160"/>
    <col min="3328" max="3328" width="5.42578125" style="160" customWidth="1"/>
    <col min="3329" max="3329" width="71.85546875" style="160" customWidth="1"/>
    <col min="3330" max="3330" width="7.5703125" style="160" customWidth="1"/>
    <col min="3331" max="3331" width="11.85546875" style="160" customWidth="1"/>
    <col min="3332" max="3332" width="16" style="160" customWidth="1"/>
    <col min="3333" max="3333" width="20.85546875" style="160" customWidth="1"/>
    <col min="3334" max="3337" width="0" style="160" hidden="1" customWidth="1"/>
    <col min="3338" max="3338" width="9.140625" style="160"/>
    <col min="3339" max="3339" width="42.42578125" style="160" customWidth="1"/>
    <col min="3340" max="3583" width="9.140625" style="160"/>
    <col min="3584" max="3584" width="5.42578125" style="160" customWidth="1"/>
    <col min="3585" max="3585" width="71.85546875" style="160" customWidth="1"/>
    <col min="3586" max="3586" width="7.5703125" style="160" customWidth="1"/>
    <col min="3587" max="3587" width="11.85546875" style="160" customWidth="1"/>
    <col min="3588" max="3588" width="16" style="160" customWidth="1"/>
    <col min="3589" max="3589" width="20.85546875" style="160" customWidth="1"/>
    <col min="3590" max="3593" width="0" style="160" hidden="1" customWidth="1"/>
    <col min="3594" max="3594" width="9.140625" style="160"/>
    <col min="3595" max="3595" width="42.42578125" style="160" customWidth="1"/>
    <col min="3596" max="3839" width="9.140625" style="160"/>
    <col min="3840" max="3840" width="5.42578125" style="160" customWidth="1"/>
    <col min="3841" max="3841" width="71.85546875" style="160" customWidth="1"/>
    <col min="3842" max="3842" width="7.5703125" style="160" customWidth="1"/>
    <col min="3843" max="3843" width="11.85546875" style="160" customWidth="1"/>
    <col min="3844" max="3844" width="16" style="160" customWidth="1"/>
    <col min="3845" max="3845" width="20.85546875" style="160" customWidth="1"/>
    <col min="3846" max="3849" width="0" style="160" hidden="1" customWidth="1"/>
    <col min="3850" max="3850" width="9.140625" style="160"/>
    <col min="3851" max="3851" width="42.42578125" style="160" customWidth="1"/>
    <col min="3852" max="4095" width="9.140625" style="160"/>
    <col min="4096" max="4096" width="5.42578125" style="160" customWidth="1"/>
    <col min="4097" max="4097" width="71.85546875" style="160" customWidth="1"/>
    <col min="4098" max="4098" width="7.5703125" style="160" customWidth="1"/>
    <col min="4099" max="4099" width="11.85546875" style="160" customWidth="1"/>
    <col min="4100" max="4100" width="16" style="160" customWidth="1"/>
    <col min="4101" max="4101" width="20.85546875" style="160" customWidth="1"/>
    <col min="4102" max="4105" width="0" style="160" hidden="1" customWidth="1"/>
    <col min="4106" max="4106" width="9.140625" style="160"/>
    <col min="4107" max="4107" width="42.42578125" style="160" customWidth="1"/>
    <col min="4108" max="4351" width="9.140625" style="160"/>
    <col min="4352" max="4352" width="5.42578125" style="160" customWidth="1"/>
    <col min="4353" max="4353" width="71.85546875" style="160" customWidth="1"/>
    <col min="4354" max="4354" width="7.5703125" style="160" customWidth="1"/>
    <col min="4355" max="4355" width="11.85546875" style="160" customWidth="1"/>
    <col min="4356" max="4356" width="16" style="160" customWidth="1"/>
    <col min="4357" max="4357" width="20.85546875" style="160" customWidth="1"/>
    <col min="4358" max="4361" width="0" style="160" hidden="1" customWidth="1"/>
    <col min="4362" max="4362" width="9.140625" style="160"/>
    <col min="4363" max="4363" width="42.42578125" style="160" customWidth="1"/>
    <col min="4364" max="4607" width="9.140625" style="160"/>
    <col min="4608" max="4608" width="5.42578125" style="160" customWidth="1"/>
    <col min="4609" max="4609" width="71.85546875" style="160" customWidth="1"/>
    <col min="4610" max="4610" width="7.5703125" style="160" customWidth="1"/>
    <col min="4611" max="4611" width="11.85546875" style="160" customWidth="1"/>
    <col min="4612" max="4612" width="16" style="160" customWidth="1"/>
    <col min="4613" max="4613" width="20.85546875" style="160" customWidth="1"/>
    <col min="4614" max="4617" width="0" style="160" hidden="1" customWidth="1"/>
    <col min="4618" max="4618" width="9.140625" style="160"/>
    <col min="4619" max="4619" width="42.42578125" style="160" customWidth="1"/>
    <col min="4620" max="4863" width="9.140625" style="160"/>
    <col min="4864" max="4864" width="5.42578125" style="160" customWidth="1"/>
    <col min="4865" max="4865" width="71.85546875" style="160" customWidth="1"/>
    <col min="4866" max="4866" width="7.5703125" style="160" customWidth="1"/>
    <col min="4867" max="4867" width="11.85546875" style="160" customWidth="1"/>
    <col min="4868" max="4868" width="16" style="160" customWidth="1"/>
    <col min="4869" max="4869" width="20.85546875" style="160" customWidth="1"/>
    <col min="4870" max="4873" width="0" style="160" hidden="1" customWidth="1"/>
    <col min="4874" max="4874" width="9.140625" style="160"/>
    <col min="4875" max="4875" width="42.42578125" style="160" customWidth="1"/>
    <col min="4876" max="5119" width="9.140625" style="160"/>
    <col min="5120" max="5120" width="5.42578125" style="160" customWidth="1"/>
    <col min="5121" max="5121" width="71.85546875" style="160" customWidth="1"/>
    <col min="5122" max="5122" width="7.5703125" style="160" customWidth="1"/>
    <col min="5123" max="5123" width="11.85546875" style="160" customWidth="1"/>
    <col min="5124" max="5124" width="16" style="160" customWidth="1"/>
    <col min="5125" max="5125" width="20.85546875" style="160" customWidth="1"/>
    <col min="5126" max="5129" width="0" style="160" hidden="1" customWidth="1"/>
    <col min="5130" max="5130" width="9.140625" style="160"/>
    <col min="5131" max="5131" width="42.42578125" style="160" customWidth="1"/>
    <col min="5132" max="5375" width="9.140625" style="160"/>
    <col min="5376" max="5376" width="5.42578125" style="160" customWidth="1"/>
    <col min="5377" max="5377" width="71.85546875" style="160" customWidth="1"/>
    <col min="5378" max="5378" width="7.5703125" style="160" customWidth="1"/>
    <col min="5379" max="5379" width="11.85546875" style="160" customWidth="1"/>
    <col min="5380" max="5380" width="16" style="160" customWidth="1"/>
    <col min="5381" max="5381" width="20.85546875" style="160" customWidth="1"/>
    <col min="5382" max="5385" width="0" style="160" hidden="1" customWidth="1"/>
    <col min="5386" max="5386" width="9.140625" style="160"/>
    <col min="5387" max="5387" width="42.42578125" style="160" customWidth="1"/>
    <col min="5388" max="5631" width="9.140625" style="160"/>
    <col min="5632" max="5632" width="5.42578125" style="160" customWidth="1"/>
    <col min="5633" max="5633" width="71.85546875" style="160" customWidth="1"/>
    <col min="5634" max="5634" width="7.5703125" style="160" customWidth="1"/>
    <col min="5635" max="5635" width="11.85546875" style="160" customWidth="1"/>
    <col min="5636" max="5636" width="16" style="160" customWidth="1"/>
    <col min="5637" max="5637" width="20.85546875" style="160" customWidth="1"/>
    <col min="5638" max="5641" width="0" style="160" hidden="1" customWidth="1"/>
    <col min="5642" max="5642" width="9.140625" style="160"/>
    <col min="5643" max="5643" width="42.42578125" style="160" customWidth="1"/>
    <col min="5644" max="5887" width="9.140625" style="160"/>
    <col min="5888" max="5888" width="5.42578125" style="160" customWidth="1"/>
    <col min="5889" max="5889" width="71.85546875" style="160" customWidth="1"/>
    <col min="5890" max="5890" width="7.5703125" style="160" customWidth="1"/>
    <col min="5891" max="5891" width="11.85546875" style="160" customWidth="1"/>
    <col min="5892" max="5892" width="16" style="160" customWidth="1"/>
    <col min="5893" max="5893" width="20.85546875" style="160" customWidth="1"/>
    <col min="5894" max="5897" width="0" style="160" hidden="1" customWidth="1"/>
    <col min="5898" max="5898" width="9.140625" style="160"/>
    <col min="5899" max="5899" width="42.42578125" style="160" customWidth="1"/>
    <col min="5900" max="6143" width="9.140625" style="160"/>
    <col min="6144" max="6144" width="5.42578125" style="160" customWidth="1"/>
    <col min="6145" max="6145" width="71.85546875" style="160" customWidth="1"/>
    <col min="6146" max="6146" width="7.5703125" style="160" customWidth="1"/>
    <col min="6147" max="6147" width="11.85546875" style="160" customWidth="1"/>
    <col min="6148" max="6148" width="16" style="160" customWidth="1"/>
    <col min="6149" max="6149" width="20.85546875" style="160" customWidth="1"/>
    <col min="6150" max="6153" width="0" style="160" hidden="1" customWidth="1"/>
    <col min="6154" max="6154" width="9.140625" style="160"/>
    <col min="6155" max="6155" width="42.42578125" style="160" customWidth="1"/>
    <col min="6156" max="6399" width="9.140625" style="160"/>
    <col min="6400" max="6400" width="5.42578125" style="160" customWidth="1"/>
    <col min="6401" max="6401" width="71.85546875" style="160" customWidth="1"/>
    <col min="6402" max="6402" width="7.5703125" style="160" customWidth="1"/>
    <col min="6403" max="6403" width="11.85546875" style="160" customWidth="1"/>
    <col min="6404" max="6404" width="16" style="160" customWidth="1"/>
    <col min="6405" max="6405" width="20.85546875" style="160" customWidth="1"/>
    <col min="6406" max="6409" width="0" style="160" hidden="1" customWidth="1"/>
    <col min="6410" max="6410" width="9.140625" style="160"/>
    <col min="6411" max="6411" width="42.42578125" style="160" customWidth="1"/>
    <col min="6412" max="6655" width="9.140625" style="160"/>
    <col min="6656" max="6656" width="5.42578125" style="160" customWidth="1"/>
    <col min="6657" max="6657" width="71.85546875" style="160" customWidth="1"/>
    <col min="6658" max="6658" width="7.5703125" style="160" customWidth="1"/>
    <col min="6659" max="6659" width="11.85546875" style="160" customWidth="1"/>
    <col min="6660" max="6660" width="16" style="160" customWidth="1"/>
    <col min="6661" max="6661" width="20.85546875" style="160" customWidth="1"/>
    <col min="6662" max="6665" width="0" style="160" hidden="1" customWidth="1"/>
    <col min="6666" max="6666" width="9.140625" style="160"/>
    <col min="6667" max="6667" width="42.42578125" style="160" customWidth="1"/>
    <col min="6668" max="6911" width="9.140625" style="160"/>
    <col min="6912" max="6912" width="5.42578125" style="160" customWidth="1"/>
    <col min="6913" max="6913" width="71.85546875" style="160" customWidth="1"/>
    <col min="6914" max="6914" width="7.5703125" style="160" customWidth="1"/>
    <col min="6915" max="6915" width="11.85546875" style="160" customWidth="1"/>
    <col min="6916" max="6916" width="16" style="160" customWidth="1"/>
    <col min="6917" max="6917" width="20.85546875" style="160" customWidth="1"/>
    <col min="6918" max="6921" width="0" style="160" hidden="1" customWidth="1"/>
    <col min="6922" max="6922" width="9.140625" style="160"/>
    <col min="6923" max="6923" width="42.42578125" style="160" customWidth="1"/>
    <col min="6924" max="7167" width="9.140625" style="160"/>
    <col min="7168" max="7168" width="5.42578125" style="160" customWidth="1"/>
    <col min="7169" max="7169" width="71.85546875" style="160" customWidth="1"/>
    <col min="7170" max="7170" width="7.5703125" style="160" customWidth="1"/>
    <col min="7171" max="7171" width="11.85546875" style="160" customWidth="1"/>
    <col min="7172" max="7172" width="16" style="160" customWidth="1"/>
    <col min="7173" max="7173" width="20.85546875" style="160" customWidth="1"/>
    <col min="7174" max="7177" width="0" style="160" hidden="1" customWidth="1"/>
    <col min="7178" max="7178" width="9.140625" style="160"/>
    <col min="7179" max="7179" width="42.42578125" style="160" customWidth="1"/>
    <col min="7180" max="7423" width="9.140625" style="160"/>
    <col min="7424" max="7424" width="5.42578125" style="160" customWidth="1"/>
    <col min="7425" max="7425" width="71.85546875" style="160" customWidth="1"/>
    <col min="7426" max="7426" width="7.5703125" style="160" customWidth="1"/>
    <col min="7427" max="7427" width="11.85546875" style="160" customWidth="1"/>
    <col min="7428" max="7428" width="16" style="160" customWidth="1"/>
    <col min="7429" max="7429" width="20.85546875" style="160" customWidth="1"/>
    <col min="7430" max="7433" width="0" style="160" hidden="1" customWidth="1"/>
    <col min="7434" max="7434" width="9.140625" style="160"/>
    <col min="7435" max="7435" width="42.42578125" style="160" customWidth="1"/>
    <col min="7436" max="7679" width="9.140625" style="160"/>
    <col min="7680" max="7680" width="5.42578125" style="160" customWidth="1"/>
    <col min="7681" max="7681" width="71.85546875" style="160" customWidth="1"/>
    <col min="7682" max="7682" width="7.5703125" style="160" customWidth="1"/>
    <col min="7683" max="7683" width="11.85546875" style="160" customWidth="1"/>
    <col min="7684" max="7684" width="16" style="160" customWidth="1"/>
    <col min="7685" max="7685" width="20.85546875" style="160" customWidth="1"/>
    <col min="7686" max="7689" width="0" style="160" hidden="1" customWidth="1"/>
    <col min="7690" max="7690" width="9.140625" style="160"/>
    <col min="7691" max="7691" width="42.42578125" style="160" customWidth="1"/>
    <col min="7692" max="7935" width="9.140625" style="160"/>
    <col min="7936" max="7936" width="5.42578125" style="160" customWidth="1"/>
    <col min="7937" max="7937" width="71.85546875" style="160" customWidth="1"/>
    <col min="7938" max="7938" width="7.5703125" style="160" customWidth="1"/>
    <col min="7939" max="7939" width="11.85546875" style="160" customWidth="1"/>
    <col min="7940" max="7940" width="16" style="160" customWidth="1"/>
    <col min="7941" max="7941" width="20.85546875" style="160" customWidth="1"/>
    <col min="7942" max="7945" width="0" style="160" hidden="1" customWidth="1"/>
    <col min="7946" max="7946" width="9.140625" style="160"/>
    <col min="7947" max="7947" width="42.42578125" style="160" customWidth="1"/>
    <col min="7948" max="8191" width="9.140625" style="160"/>
    <col min="8192" max="8192" width="5.42578125" style="160" customWidth="1"/>
    <col min="8193" max="8193" width="71.85546875" style="160" customWidth="1"/>
    <col min="8194" max="8194" width="7.5703125" style="160" customWidth="1"/>
    <col min="8195" max="8195" width="11.85546875" style="160" customWidth="1"/>
    <col min="8196" max="8196" width="16" style="160" customWidth="1"/>
    <col min="8197" max="8197" width="20.85546875" style="160" customWidth="1"/>
    <col min="8198" max="8201" width="0" style="160" hidden="1" customWidth="1"/>
    <col min="8202" max="8202" width="9.140625" style="160"/>
    <col min="8203" max="8203" width="42.42578125" style="160" customWidth="1"/>
    <col min="8204" max="8447" width="9.140625" style="160"/>
    <col min="8448" max="8448" width="5.42578125" style="160" customWidth="1"/>
    <col min="8449" max="8449" width="71.85546875" style="160" customWidth="1"/>
    <col min="8450" max="8450" width="7.5703125" style="160" customWidth="1"/>
    <col min="8451" max="8451" width="11.85546875" style="160" customWidth="1"/>
    <col min="8452" max="8452" width="16" style="160" customWidth="1"/>
    <col min="8453" max="8453" width="20.85546875" style="160" customWidth="1"/>
    <col min="8454" max="8457" width="0" style="160" hidden="1" customWidth="1"/>
    <col min="8458" max="8458" width="9.140625" style="160"/>
    <col min="8459" max="8459" width="42.42578125" style="160" customWidth="1"/>
    <col min="8460" max="8703" width="9.140625" style="160"/>
    <col min="8704" max="8704" width="5.42578125" style="160" customWidth="1"/>
    <col min="8705" max="8705" width="71.85546875" style="160" customWidth="1"/>
    <col min="8706" max="8706" width="7.5703125" style="160" customWidth="1"/>
    <col min="8707" max="8707" width="11.85546875" style="160" customWidth="1"/>
    <col min="8708" max="8708" width="16" style="160" customWidth="1"/>
    <col min="8709" max="8709" width="20.85546875" style="160" customWidth="1"/>
    <col min="8710" max="8713" width="0" style="160" hidden="1" customWidth="1"/>
    <col min="8714" max="8714" width="9.140625" style="160"/>
    <col min="8715" max="8715" width="42.42578125" style="160" customWidth="1"/>
    <col min="8716" max="8959" width="9.140625" style="160"/>
    <col min="8960" max="8960" width="5.42578125" style="160" customWidth="1"/>
    <col min="8961" max="8961" width="71.85546875" style="160" customWidth="1"/>
    <col min="8962" max="8962" width="7.5703125" style="160" customWidth="1"/>
    <col min="8963" max="8963" width="11.85546875" style="160" customWidth="1"/>
    <col min="8964" max="8964" width="16" style="160" customWidth="1"/>
    <col min="8965" max="8965" width="20.85546875" style="160" customWidth="1"/>
    <col min="8966" max="8969" width="0" style="160" hidden="1" customWidth="1"/>
    <col min="8970" max="8970" width="9.140625" style="160"/>
    <col min="8971" max="8971" width="42.42578125" style="160" customWidth="1"/>
    <col min="8972" max="9215" width="9.140625" style="160"/>
    <col min="9216" max="9216" width="5.42578125" style="160" customWidth="1"/>
    <col min="9217" max="9217" width="71.85546875" style="160" customWidth="1"/>
    <col min="9218" max="9218" width="7.5703125" style="160" customWidth="1"/>
    <col min="9219" max="9219" width="11.85546875" style="160" customWidth="1"/>
    <col min="9220" max="9220" width="16" style="160" customWidth="1"/>
    <col min="9221" max="9221" width="20.85546875" style="160" customWidth="1"/>
    <col min="9222" max="9225" width="0" style="160" hidden="1" customWidth="1"/>
    <col min="9226" max="9226" width="9.140625" style="160"/>
    <col min="9227" max="9227" width="42.42578125" style="160" customWidth="1"/>
    <col min="9228" max="9471" width="9.140625" style="160"/>
    <col min="9472" max="9472" width="5.42578125" style="160" customWidth="1"/>
    <col min="9473" max="9473" width="71.85546875" style="160" customWidth="1"/>
    <col min="9474" max="9474" width="7.5703125" style="160" customWidth="1"/>
    <col min="9475" max="9475" width="11.85546875" style="160" customWidth="1"/>
    <col min="9476" max="9476" width="16" style="160" customWidth="1"/>
    <col min="9477" max="9477" width="20.85546875" style="160" customWidth="1"/>
    <col min="9478" max="9481" width="0" style="160" hidden="1" customWidth="1"/>
    <col min="9482" max="9482" width="9.140625" style="160"/>
    <col min="9483" max="9483" width="42.42578125" style="160" customWidth="1"/>
    <col min="9484" max="9727" width="9.140625" style="160"/>
    <col min="9728" max="9728" width="5.42578125" style="160" customWidth="1"/>
    <col min="9729" max="9729" width="71.85546875" style="160" customWidth="1"/>
    <col min="9730" max="9730" width="7.5703125" style="160" customWidth="1"/>
    <col min="9731" max="9731" width="11.85546875" style="160" customWidth="1"/>
    <col min="9732" max="9732" width="16" style="160" customWidth="1"/>
    <col min="9733" max="9733" width="20.85546875" style="160" customWidth="1"/>
    <col min="9734" max="9737" width="0" style="160" hidden="1" customWidth="1"/>
    <col min="9738" max="9738" width="9.140625" style="160"/>
    <col min="9739" max="9739" width="42.42578125" style="160" customWidth="1"/>
    <col min="9740" max="9983" width="9.140625" style="160"/>
    <col min="9984" max="9984" width="5.42578125" style="160" customWidth="1"/>
    <col min="9985" max="9985" width="71.85546875" style="160" customWidth="1"/>
    <col min="9986" max="9986" width="7.5703125" style="160" customWidth="1"/>
    <col min="9987" max="9987" width="11.85546875" style="160" customWidth="1"/>
    <col min="9988" max="9988" width="16" style="160" customWidth="1"/>
    <col min="9989" max="9989" width="20.85546875" style="160" customWidth="1"/>
    <col min="9990" max="9993" width="0" style="160" hidden="1" customWidth="1"/>
    <col min="9994" max="9994" width="9.140625" style="160"/>
    <col min="9995" max="9995" width="42.42578125" style="160" customWidth="1"/>
    <col min="9996" max="10239" width="9.140625" style="160"/>
    <col min="10240" max="10240" width="5.42578125" style="160" customWidth="1"/>
    <col min="10241" max="10241" width="71.85546875" style="160" customWidth="1"/>
    <col min="10242" max="10242" width="7.5703125" style="160" customWidth="1"/>
    <col min="10243" max="10243" width="11.85546875" style="160" customWidth="1"/>
    <col min="10244" max="10244" width="16" style="160" customWidth="1"/>
    <col min="10245" max="10245" width="20.85546875" style="160" customWidth="1"/>
    <col min="10246" max="10249" width="0" style="160" hidden="1" customWidth="1"/>
    <col min="10250" max="10250" width="9.140625" style="160"/>
    <col min="10251" max="10251" width="42.42578125" style="160" customWidth="1"/>
    <col min="10252" max="10495" width="9.140625" style="160"/>
    <col min="10496" max="10496" width="5.42578125" style="160" customWidth="1"/>
    <col min="10497" max="10497" width="71.85546875" style="160" customWidth="1"/>
    <col min="10498" max="10498" width="7.5703125" style="160" customWidth="1"/>
    <col min="10499" max="10499" width="11.85546875" style="160" customWidth="1"/>
    <col min="10500" max="10500" width="16" style="160" customWidth="1"/>
    <col min="10501" max="10501" width="20.85546875" style="160" customWidth="1"/>
    <col min="10502" max="10505" width="0" style="160" hidden="1" customWidth="1"/>
    <col min="10506" max="10506" width="9.140625" style="160"/>
    <col min="10507" max="10507" width="42.42578125" style="160" customWidth="1"/>
    <col min="10508" max="10751" width="9.140625" style="160"/>
    <col min="10752" max="10752" width="5.42578125" style="160" customWidth="1"/>
    <col min="10753" max="10753" width="71.85546875" style="160" customWidth="1"/>
    <col min="10754" max="10754" width="7.5703125" style="160" customWidth="1"/>
    <col min="10755" max="10755" width="11.85546875" style="160" customWidth="1"/>
    <col min="10756" max="10756" width="16" style="160" customWidth="1"/>
    <col min="10757" max="10757" width="20.85546875" style="160" customWidth="1"/>
    <col min="10758" max="10761" width="0" style="160" hidden="1" customWidth="1"/>
    <col min="10762" max="10762" width="9.140625" style="160"/>
    <col min="10763" max="10763" width="42.42578125" style="160" customWidth="1"/>
    <col min="10764" max="11007" width="9.140625" style="160"/>
    <col min="11008" max="11008" width="5.42578125" style="160" customWidth="1"/>
    <col min="11009" max="11009" width="71.85546875" style="160" customWidth="1"/>
    <col min="11010" max="11010" width="7.5703125" style="160" customWidth="1"/>
    <col min="11011" max="11011" width="11.85546875" style="160" customWidth="1"/>
    <col min="11012" max="11012" width="16" style="160" customWidth="1"/>
    <col min="11013" max="11013" width="20.85546875" style="160" customWidth="1"/>
    <col min="11014" max="11017" width="0" style="160" hidden="1" customWidth="1"/>
    <col min="11018" max="11018" width="9.140625" style="160"/>
    <col min="11019" max="11019" width="42.42578125" style="160" customWidth="1"/>
    <col min="11020" max="11263" width="9.140625" style="160"/>
    <col min="11264" max="11264" width="5.42578125" style="160" customWidth="1"/>
    <col min="11265" max="11265" width="71.85546875" style="160" customWidth="1"/>
    <col min="11266" max="11266" width="7.5703125" style="160" customWidth="1"/>
    <col min="11267" max="11267" width="11.85546875" style="160" customWidth="1"/>
    <col min="11268" max="11268" width="16" style="160" customWidth="1"/>
    <col min="11269" max="11269" width="20.85546875" style="160" customWidth="1"/>
    <col min="11270" max="11273" width="0" style="160" hidden="1" customWidth="1"/>
    <col min="11274" max="11274" width="9.140625" style="160"/>
    <col min="11275" max="11275" width="42.42578125" style="160" customWidth="1"/>
    <col min="11276" max="11519" width="9.140625" style="160"/>
    <col min="11520" max="11520" width="5.42578125" style="160" customWidth="1"/>
    <col min="11521" max="11521" width="71.85546875" style="160" customWidth="1"/>
    <col min="11522" max="11522" width="7.5703125" style="160" customWidth="1"/>
    <col min="11523" max="11523" width="11.85546875" style="160" customWidth="1"/>
    <col min="11524" max="11524" width="16" style="160" customWidth="1"/>
    <col min="11525" max="11525" width="20.85546875" style="160" customWidth="1"/>
    <col min="11526" max="11529" width="0" style="160" hidden="1" customWidth="1"/>
    <col min="11530" max="11530" width="9.140625" style="160"/>
    <col min="11531" max="11531" width="42.42578125" style="160" customWidth="1"/>
    <col min="11532" max="11775" width="9.140625" style="160"/>
    <col min="11776" max="11776" width="5.42578125" style="160" customWidth="1"/>
    <col min="11777" max="11777" width="71.85546875" style="160" customWidth="1"/>
    <col min="11778" max="11778" width="7.5703125" style="160" customWidth="1"/>
    <col min="11779" max="11779" width="11.85546875" style="160" customWidth="1"/>
    <col min="11780" max="11780" width="16" style="160" customWidth="1"/>
    <col min="11781" max="11781" width="20.85546875" style="160" customWidth="1"/>
    <col min="11782" max="11785" width="0" style="160" hidden="1" customWidth="1"/>
    <col min="11786" max="11786" width="9.140625" style="160"/>
    <col min="11787" max="11787" width="42.42578125" style="160" customWidth="1"/>
    <col min="11788" max="12031" width="9.140625" style="160"/>
    <col min="12032" max="12032" width="5.42578125" style="160" customWidth="1"/>
    <col min="12033" max="12033" width="71.85546875" style="160" customWidth="1"/>
    <col min="12034" max="12034" width="7.5703125" style="160" customWidth="1"/>
    <col min="12035" max="12035" width="11.85546875" style="160" customWidth="1"/>
    <col min="12036" max="12036" width="16" style="160" customWidth="1"/>
    <col min="12037" max="12037" width="20.85546875" style="160" customWidth="1"/>
    <col min="12038" max="12041" width="0" style="160" hidden="1" customWidth="1"/>
    <col min="12042" max="12042" width="9.140625" style="160"/>
    <col min="12043" max="12043" width="42.42578125" style="160" customWidth="1"/>
    <col min="12044" max="12287" width="9.140625" style="160"/>
    <col min="12288" max="12288" width="5.42578125" style="160" customWidth="1"/>
    <col min="12289" max="12289" width="71.85546875" style="160" customWidth="1"/>
    <col min="12290" max="12290" width="7.5703125" style="160" customWidth="1"/>
    <col min="12291" max="12291" width="11.85546875" style="160" customWidth="1"/>
    <col min="12292" max="12292" width="16" style="160" customWidth="1"/>
    <col min="12293" max="12293" width="20.85546875" style="160" customWidth="1"/>
    <col min="12294" max="12297" width="0" style="160" hidden="1" customWidth="1"/>
    <col min="12298" max="12298" width="9.140625" style="160"/>
    <col min="12299" max="12299" width="42.42578125" style="160" customWidth="1"/>
    <col min="12300" max="12543" width="9.140625" style="160"/>
    <col min="12544" max="12544" width="5.42578125" style="160" customWidth="1"/>
    <col min="12545" max="12545" width="71.85546875" style="160" customWidth="1"/>
    <col min="12546" max="12546" width="7.5703125" style="160" customWidth="1"/>
    <col min="12547" max="12547" width="11.85546875" style="160" customWidth="1"/>
    <col min="12548" max="12548" width="16" style="160" customWidth="1"/>
    <col min="12549" max="12549" width="20.85546875" style="160" customWidth="1"/>
    <col min="12550" max="12553" width="0" style="160" hidden="1" customWidth="1"/>
    <col min="12554" max="12554" width="9.140625" style="160"/>
    <col min="12555" max="12555" width="42.42578125" style="160" customWidth="1"/>
    <col min="12556" max="12799" width="9.140625" style="160"/>
    <col min="12800" max="12800" width="5.42578125" style="160" customWidth="1"/>
    <col min="12801" max="12801" width="71.85546875" style="160" customWidth="1"/>
    <col min="12802" max="12802" width="7.5703125" style="160" customWidth="1"/>
    <col min="12803" max="12803" width="11.85546875" style="160" customWidth="1"/>
    <col min="12804" max="12804" width="16" style="160" customWidth="1"/>
    <col min="12805" max="12805" width="20.85546875" style="160" customWidth="1"/>
    <col min="12806" max="12809" width="0" style="160" hidden="1" customWidth="1"/>
    <col min="12810" max="12810" width="9.140625" style="160"/>
    <col min="12811" max="12811" width="42.42578125" style="160" customWidth="1"/>
    <col min="12812" max="13055" width="9.140625" style="160"/>
    <col min="13056" max="13056" width="5.42578125" style="160" customWidth="1"/>
    <col min="13057" max="13057" width="71.85546875" style="160" customWidth="1"/>
    <col min="13058" max="13058" width="7.5703125" style="160" customWidth="1"/>
    <col min="13059" max="13059" width="11.85546875" style="160" customWidth="1"/>
    <col min="13060" max="13060" width="16" style="160" customWidth="1"/>
    <col min="13061" max="13061" width="20.85546875" style="160" customWidth="1"/>
    <col min="13062" max="13065" width="0" style="160" hidden="1" customWidth="1"/>
    <col min="13066" max="13066" width="9.140625" style="160"/>
    <col min="13067" max="13067" width="42.42578125" style="160" customWidth="1"/>
    <col min="13068" max="13311" width="9.140625" style="160"/>
    <col min="13312" max="13312" width="5.42578125" style="160" customWidth="1"/>
    <col min="13313" max="13313" width="71.85546875" style="160" customWidth="1"/>
    <col min="13314" max="13314" width="7.5703125" style="160" customWidth="1"/>
    <col min="13315" max="13315" width="11.85546875" style="160" customWidth="1"/>
    <col min="13316" max="13316" width="16" style="160" customWidth="1"/>
    <col min="13317" max="13317" width="20.85546875" style="160" customWidth="1"/>
    <col min="13318" max="13321" width="0" style="160" hidden="1" customWidth="1"/>
    <col min="13322" max="13322" width="9.140625" style="160"/>
    <col min="13323" max="13323" width="42.42578125" style="160" customWidth="1"/>
    <col min="13324" max="13567" width="9.140625" style="160"/>
    <col min="13568" max="13568" width="5.42578125" style="160" customWidth="1"/>
    <col min="13569" max="13569" width="71.85546875" style="160" customWidth="1"/>
    <col min="13570" max="13570" width="7.5703125" style="160" customWidth="1"/>
    <col min="13571" max="13571" width="11.85546875" style="160" customWidth="1"/>
    <col min="13572" max="13572" width="16" style="160" customWidth="1"/>
    <col min="13573" max="13573" width="20.85546875" style="160" customWidth="1"/>
    <col min="13574" max="13577" width="0" style="160" hidden="1" customWidth="1"/>
    <col min="13578" max="13578" width="9.140625" style="160"/>
    <col min="13579" max="13579" width="42.42578125" style="160" customWidth="1"/>
    <col min="13580" max="13823" width="9.140625" style="160"/>
    <col min="13824" max="13824" width="5.42578125" style="160" customWidth="1"/>
    <col min="13825" max="13825" width="71.85546875" style="160" customWidth="1"/>
    <col min="13826" max="13826" width="7.5703125" style="160" customWidth="1"/>
    <col min="13827" max="13827" width="11.85546875" style="160" customWidth="1"/>
    <col min="13828" max="13828" width="16" style="160" customWidth="1"/>
    <col min="13829" max="13829" width="20.85546875" style="160" customWidth="1"/>
    <col min="13830" max="13833" width="0" style="160" hidden="1" customWidth="1"/>
    <col min="13834" max="13834" width="9.140625" style="160"/>
    <col min="13835" max="13835" width="42.42578125" style="160" customWidth="1"/>
    <col min="13836" max="14079" width="9.140625" style="160"/>
    <col min="14080" max="14080" width="5.42578125" style="160" customWidth="1"/>
    <col min="14081" max="14081" width="71.85546875" style="160" customWidth="1"/>
    <col min="14082" max="14082" width="7.5703125" style="160" customWidth="1"/>
    <col min="14083" max="14083" width="11.85546875" style="160" customWidth="1"/>
    <col min="14084" max="14084" width="16" style="160" customWidth="1"/>
    <col min="14085" max="14085" width="20.85546875" style="160" customWidth="1"/>
    <col min="14086" max="14089" width="0" style="160" hidden="1" customWidth="1"/>
    <col min="14090" max="14090" width="9.140625" style="160"/>
    <col min="14091" max="14091" width="42.42578125" style="160" customWidth="1"/>
    <col min="14092" max="14335" width="9.140625" style="160"/>
    <col min="14336" max="14336" width="5.42578125" style="160" customWidth="1"/>
    <col min="14337" max="14337" width="71.85546875" style="160" customWidth="1"/>
    <col min="14338" max="14338" width="7.5703125" style="160" customWidth="1"/>
    <col min="14339" max="14339" width="11.85546875" style="160" customWidth="1"/>
    <col min="14340" max="14340" width="16" style="160" customWidth="1"/>
    <col min="14341" max="14341" width="20.85546875" style="160" customWidth="1"/>
    <col min="14342" max="14345" width="0" style="160" hidden="1" customWidth="1"/>
    <col min="14346" max="14346" width="9.140625" style="160"/>
    <col min="14347" max="14347" width="42.42578125" style="160" customWidth="1"/>
    <col min="14348" max="14591" width="9.140625" style="160"/>
    <col min="14592" max="14592" width="5.42578125" style="160" customWidth="1"/>
    <col min="14593" max="14593" width="71.85546875" style="160" customWidth="1"/>
    <col min="14594" max="14594" width="7.5703125" style="160" customWidth="1"/>
    <col min="14595" max="14595" width="11.85546875" style="160" customWidth="1"/>
    <col min="14596" max="14596" width="16" style="160" customWidth="1"/>
    <col min="14597" max="14597" width="20.85546875" style="160" customWidth="1"/>
    <col min="14598" max="14601" width="0" style="160" hidden="1" customWidth="1"/>
    <col min="14602" max="14602" width="9.140625" style="160"/>
    <col min="14603" max="14603" width="42.42578125" style="160" customWidth="1"/>
    <col min="14604" max="14847" width="9.140625" style="160"/>
    <col min="14848" max="14848" width="5.42578125" style="160" customWidth="1"/>
    <col min="14849" max="14849" width="71.85546875" style="160" customWidth="1"/>
    <col min="14850" max="14850" width="7.5703125" style="160" customWidth="1"/>
    <col min="14851" max="14851" width="11.85546875" style="160" customWidth="1"/>
    <col min="14852" max="14852" width="16" style="160" customWidth="1"/>
    <col min="14853" max="14853" width="20.85546875" style="160" customWidth="1"/>
    <col min="14854" max="14857" width="0" style="160" hidden="1" customWidth="1"/>
    <col min="14858" max="14858" width="9.140625" style="160"/>
    <col min="14859" max="14859" width="42.42578125" style="160" customWidth="1"/>
    <col min="14860" max="15103" width="9.140625" style="160"/>
    <col min="15104" max="15104" width="5.42578125" style="160" customWidth="1"/>
    <col min="15105" max="15105" width="71.85546875" style="160" customWidth="1"/>
    <col min="15106" max="15106" width="7.5703125" style="160" customWidth="1"/>
    <col min="15107" max="15107" width="11.85546875" style="160" customWidth="1"/>
    <col min="15108" max="15108" width="16" style="160" customWidth="1"/>
    <col min="15109" max="15109" width="20.85546875" style="160" customWidth="1"/>
    <col min="15110" max="15113" width="0" style="160" hidden="1" customWidth="1"/>
    <col min="15114" max="15114" width="9.140625" style="160"/>
    <col min="15115" max="15115" width="42.42578125" style="160" customWidth="1"/>
    <col min="15116" max="15359" width="9.140625" style="160"/>
    <col min="15360" max="15360" width="5.42578125" style="160" customWidth="1"/>
    <col min="15361" max="15361" width="71.85546875" style="160" customWidth="1"/>
    <col min="15362" max="15362" width="7.5703125" style="160" customWidth="1"/>
    <col min="15363" max="15363" width="11.85546875" style="160" customWidth="1"/>
    <col min="15364" max="15364" width="16" style="160" customWidth="1"/>
    <col min="15365" max="15365" width="20.85546875" style="160" customWidth="1"/>
    <col min="15366" max="15369" width="0" style="160" hidden="1" customWidth="1"/>
    <col min="15370" max="15370" width="9.140625" style="160"/>
    <col min="15371" max="15371" width="42.42578125" style="160" customWidth="1"/>
    <col min="15372" max="15615" width="9.140625" style="160"/>
    <col min="15616" max="15616" width="5.42578125" style="160" customWidth="1"/>
    <col min="15617" max="15617" width="71.85546875" style="160" customWidth="1"/>
    <col min="15618" max="15618" width="7.5703125" style="160" customWidth="1"/>
    <col min="15619" max="15619" width="11.85546875" style="160" customWidth="1"/>
    <col min="15620" max="15620" width="16" style="160" customWidth="1"/>
    <col min="15621" max="15621" width="20.85546875" style="160" customWidth="1"/>
    <col min="15622" max="15625" width="0" style="160" hidden="1" customWidth="1"/>
    <col min="15626" max="15626" width="9.140625" style="160"/>
    <col min="15627" max="15627" width="42.42578125" style="160" customWidth="1"/>
    <col min="15628" max="15871" width="9.140625" style="160"/>
    <col min="15872" max="15872" width="5.42578125" style="160" customWidth="1"/>
    <col min="15873" max="15873" width="71.85546875" style="160" customWidth="1"/>
    <col min="15874" max="15874" width="7.5703125" style="160" customWidth="1"/>
    <col min="15875" max="15875" width="11.85546875" style="160" customWidth="1"/>
    <col min="15876" max="15876" width="16" style="160" customWidth="1"/>
    <col min="15877" max="15877" width="20.85546875" style="160" customWidth="1"/>
    <col min="15878" max="15881" width="0" style="160" hidden="1" customWidth="1"/>
    <col min="15882" max="15882" width="9.140625" style="160"/>
    <col min="15883" max="15883" width="42.42578125" style="160" customWidth="1"/>
    <col min="15884" max="16127" width="9.140625" style="160"/>
    <col min="16128" max="16128" width="5.42578125" style="160" customWidth="1"/>
    <col min="16129" max="16129" width="71.85546875" style="160" customWidth="1"/>
    <col min="16130" max="16130" width="7.5703125" style="160" customWidth="1"/>
    <col min="16131" max="16131" width="11.85546875" style="160" customWidth="1"/>
    <col min="16132" max="16132" width="16" style="160" customWidth="1"/>
    <col min="16133" max="16133" width="20.85546875" style="160" customWidth="1"/>
    <col min="16134" max="16137" width="0" style="160" hidden="1" customWidth="1"/>
    <col min="16138" max="16138" width="9.140625" style="160"/>
    <col min="16139" max="16139" width="42.42578125" style="160" customWidth="1"/>
    <col min="16140" max="16384" width="9.140625" style="160"/>
  </cols>
  <sheetData>
    <row r="1" spans="1:8" ht="14.25" customHeight="1" x14ac:dyDescent="0.25">
      <c r="A1" s="159" t="s">
        <v>1</v>
      </c>
      <c r="B1" s="159"/>
      <c r="C1" s="159"/>
      <c r="D1" s="159"/>
      <c r="E1" s="159"/>
      <c r="F1" s="159"/>
    </row>
    <row r="2" spans="1:8" ht="14.25" customHeight="1" x14ac:dyDescent="0.2">
      <c r="A2" s="159" t="s">
        <v>1</v>
      </c>
      <c r="B2" s="159"/>
      <c r="C2" s="159"/>
      <c r="D2" s="159"/>
      <c r="E2" s="260" t="s">
        <v>1</v>
      </c>
      <c r="F2" s="260"/>
    </row>
    <row r="3" spans="1:8" ht="14.25" customHeight="1" x14ac:dyDescent="0.2">
      <c r="A3" s="159"/>
      <c r="B3" s="159"/>
      <c r="C3" s="159"/>
      <c r="D3" s="159"/>
      <c r="E3" s="258"/>
      <c r="F3" s="258"/>
    </row>
    <row r="4" spans="1:8" ht="14.25" customHeight="1" x14ac:dyDescent="0.2">
      <c r="A4" s="159"/>
      <c r="B4" s="159"/>
      <c r="C4" s="159"/>
      <c r="D4" s="159"/>
      <c r="E4" s="258"/>
      <c r="F4" s="258"/>
    </row>
    <row r="5" spans="1:8" ht="21" customHeight="1" x14ac:dyDescent="0.25">
      <c r="A5" s="261"/>
      <c r="B5" s="261"/>
      <c r="C5" s="261"/>
      <c r="D5" s="261"/>
      <c r="E5" s="261"/>
      <c r="F5" s="261"/>
    </row>
    <row r="6" spans="1:8" ht="93.75" customHeight="1" x14ac:dyDescent="0.25">
      <c r="A6" s="262" t="s">
        <v>210</v>
      </c>
      <c r="B6" s="263"/>
      <c r="C6" s="263"/>
      <c r="D6" s="263"/>
      <c r="E6" s="263"/>
      <c r="F6" s="263"/>
    </row>
    <row r="7" spans="1:8" s="161" customFormat="1" ht="22.5" customHeight="1" x14ac:dyDescent="0.25">
      <c r="A7" s="264" t="s">
        <v>145</v>
      </c>
      <c r="B7" s="264"/>
      <c r="C7" s="264"/>
      <c r="D7" s="264"/>
      <c r="E7" s="264"/>
      <c r="F7" s="264"/>
    </row>
    <row r="8" spans="1:8" s="161" customFormat="1" ht="14.25" customHeight="1" x14ac:dyDescent="0.25">
      <c r="A8" s="276" t="s">
        <v>109</v>
      </c>
      <c r="B8" s="278" t="s">
        <v>146</v>
      </c>
      <c r="C8" s="279" t="s">
        <v>147</v>
      </c>
      <c r="D8" s="280" t="s">
        <v>148</v>
      </c>
      <c r="E8" s="266" t="s">
        <v>149</v>
      </c>
      <c r="F8" s="266" t="s">
        <v>150</v>
      </c>
    </row>
    <row r="9" spans="1:8" s="161" customFormat="1" ht="11.25" customHeight="1" x14ac:dyDescent="0.25">
      <c r="A9" s="277"/>
      <c r="B9" s="278"/>
      <c r="C9" s="279"/>
      <c r="D9" s="281"/>
      <c r="E9" s="266"/>
      <c r="F9" s="266"/>
    </row>
    <row r="10" spans="1:8" s="161" customFormat="1" ht="35.25" customHeight="1" x14ac:dyDescent="0.25">
      <c r="A10" s="251"/>
      <c r="B10" s="162" t="s">
        <v>196</v>
      </c>
      <c r="C10" s="163"/>
      <c r="D10" s="164"/>
      <c r="E10" s="165"/>
      <c r="F10" s="166"/>
    </row>
    <row r="11" spans="1:8" s="161" customFormat="1" ht="20.25" customHeight="1" x14ac:dyDescent="0.25">
      <c r="A11" s="252">
        <v>1</v>
      </c>
      <c r="B11" s="167" t="s">
        <v>157</v>
      </c>
      <c r="C11" s="253" t="s">
        <v>0</v>
      </c>
      <c r="D11" s="168">
        <v>118</v>
      </c>
      <c r="E11" s="168"/>
      <c r="F11" s="169">
        <f>D11*E11</f>
        <v>0</v>
      </c>
    </row>
    <row r="12" spans="1:8" ht="31.5" customHeight="1" x14ac:dyDescent="0.25">
      <c r="A12" s="252">
        <v>2</v>
      </c>
      <c r="B12" s="167" t="s">
        <v>152</v>
      </c>
      <c r="C12" s="253" t="s">
        <v>151</v>
      </c>
      <c r="D12" s="168">
        <v>710</v>
      </c>
      <c r="E12" s="168"/>
      <c r="F12" s="169">
        <f t="shared" ref="F12:F42" si="0">D12*E12</f>
        <v>0</v>
      </c>
    </row>
    <row r="13" spans="1:8" ht="31.5" customHeight="1" x14ac:dyDescent="0.25">
      <c r="A13" s="252">
        <v>3</v>
      </c>
      <c r="B13" s="167" t="s">
        <v>201</v>
      </c>
      <c r="C13" s="253" t="s">
        <v>151</v>
      </c>
      <c r="D13" s="168">
        <v>70</v>
      </c>
      <c r="E13" s="168"/>
      <c r="F13" s="169">
        <f t="shared" si="0"/>
        <v>0</v>
      </c>
    </row>
    <row r="14" spans="1:8" ht="21.75" customHeight="1" x14ac:dyDescent="0.25">
      <c r="A14" s="252">
        <v>4</v>
      </c>
      <c r="B14" s="167" t="s">
        <v>153</v>
      </c>
      <c r="C14" s="253" t="s">
        <v>144</v>
      </c>
      <c r="D14" s="168">
        <v>100</v>
      </c>
      <c r="E14" s="168"/>
      <c r="F14" s="169">
        <f t="shared" si="0"/>
        <v>0</v>
      </c>
    </row>
    <row r="15" spans="1:8" ht="57" customHeight="1" x14ac:dyDescent="0.25">
      <c r="A15" s="252">
        <v>5</v>
      </c>
      <c r="B15" s="167" t="s">
        <v>191</v>
      </c>
      <c r="C15" s="253" t="s">
        <v>151</v>
      </c>
      <c r="D15" s="168">
        <v>600</v>
      </c>
      <c r="E15" s="168"/>
      <c r="F15" s="169">
        <f t="shared" si="0"/>
        <v>0</v>
      </c>
      <c r="H15" s="160" t="s">
        <v>1</v>
      </c>
    </row>
    <row r="16" spans="1:8" ht="57" customHeight="1" x14ac:dyDescent="0.25">
      <c r="A16" s="252">
        <v>6</v>
      </c>
      <c r="B16" s="170" t="s">
        <v>202</v>
      </c>
      <c r="C16" s="253" t="s">
        <v>151</v>
      </c>
      <c r="D16" s="168">
        <v>470</v>
      </c>
      <c r="E16" s="168"/>
      <c r="F16" s="169">
        <f t="shared" si="0"/>
        <v>0</v>
      </c>
    </row>
    <row r="17" spans="1:6" ht="57" customHeight="1" x14ac:dyDescent="0.25">
      <c r="A17" s="252">
        <v>7</v>
      </c>
      <c r="B17" s="167" t="s">
        <v>154</v>
      </c>
      <c r="C17" s="253" t="s">
        <v>151</v>
      </c>
      <c r="D17" s="168">
        <v>1450</v>
      </c>
      <c r="E17" s="168"/>
      <c r="F17" s="169">
        <f t="shared" si="0"/>
        <v>0</v>
      </c>
    </row>
    <row r="18" spans="1:6" ht="57" customHeight="1" x14ac:dyDescent="0.25">
      <c r="A18" s="252">
        <v>8</v>
      </c>
      <c r="B18" s="167" t="s">
        <v>190</v>
      </c>
      <c r="C18" s="253" t="s">
        <v>151</v>
      </c>
      <c r="D18" s="168">
        <v>1250</v>
      </c>
      <c r="E18" s="168"/>
      <c r="F18" s="169">
        <f t="shared" si="0"/>
        <v>0</v>
      </c>
    </row>
    <row r="19" spans="1:6" ht="57" customHeight="1" x14ac:dyDescent="0.25">
      <c r="A19" s="252">
        <v>9</v>
      </c>
      <c r="B19" s="167" t="s">
        <v>155</v>
      </c>
      <c r="C19" s="253" t="s">
        <v>151</v>
      </c>
      <c r="D19" s="168">
        <v>222</v>
      </c>
      <c r="E19" s="168"/>
      <c r="F19" s="169">
        <f t="shared" si="0"/>
        <v>0</v>
      </c>
    </row>
    <row r="20" spans="1:6" ht="57" customHeight="1" x14ac:dyDescent="0.25">
      <c r="A20" s="252">
        <v>10</v>
      </c>
      <c r="B20" s="167" t="s">
        <v>192</v>
      </c>
      <c r="C20" s="253" t="s">
        <v>151</v>
      </c>
      <c r="D20" s="168">
        <v>38</v>
      </c>
      <c r="E20" s="168"/>
      <c r="F20" s="169">
        <f t="shared" si="0"/>
        <v>0</v>
      </c>
    </row>
    <row r="21" spans="1:6" ht="57" customHeight="1" x14ac:dyDescent="0.25">
      <c r="A21" s="252">
        <v>11</v>
      </c>
      <c r="B21" s="167" t="s">
        <v>189</v>
      </c>
      <c r="C21" s="253" t="s">
        <v>0</v>
      </c>
      <c r="D21" s="168">
        <v>8</v>
      </c>
      <c r="E21" s="168"/>
      <c r="F21" s="169">
        <f t="shared" si="0"/>
        <v>0</v>
      </c>
    </row>
    <row r="22" spans="1:6" ht="57" customHeight="1" x14ac:dyDescent="0.25">
      <c r="A22" s="252">
        <v>12</v>
      </c>
      <c r="B22" s="167" t="s">
        <v>204</v>
      </c>
      <c r="C22" s="253" t="s">
        <v>151</v>
      </c>
      <c r="D22" s="168">
        <v>807</v>
      </c>
      <c r="E22" s="168"/>
      <c r="F22" s="169">
        <f t="shared" si="0"/>
        <v>0</v>
      </c>
    </row>
    <row r="23" spans="1:6" ht="51" customHeight="1" x14ac:dyDescent="0.25">
      <c r="A23" s="252">
        <v>13</v>
      </c>
      <c r="B23" s="167" t="s">
        <v>194</v>
      </c>
      <c r="C23" s="253" t="s">
        <v>0</v>
      </c>
      <c r="D23" s="168">
        <v>1410</v>
      </c>
      <c r="E23" s="168"/>
      <c r="F23" s="169">
        <f t="shared" si="0"/>
        <v>0</v>
      </c>
    </row>
    <row r="24" spans="1:6" ht="35.25" customHeight="1" x14ac:dyDescent="0.25">
      <c r="A24" s="252">
        <v>14</v>
      </c>
      <c r="B24" s="167" t="s">
        <v>184</v>
      </c>
      <c r="C24" s="254" t="s">
        <v>0</v>
      </c>
      <c r="D24" s="168">
        <v>62</v>
      </c>
      <c r="E24" s="168"/>
      <c r="F24" s="169">
        <f>D24*E24</f>
        <v>0</v>
      </c>
    </row>
    <row r="25" spans="1:6" ht="31.5" customHeight="1" x14ac:dyDescent="0.25">
      <c r="A25" s="252">
        <v>15</v>
      </c>
      <c r="B25" s="167" t="s">
        <v>185</v>
      </c>
      <c r="C25" s="254" t="s">
        <v>0</v>
      </c>
      <c r="D25" s="168">
        <v>232</v>
      </c>
      <c r="E25" s="168"/>
      <c r="F25" s="169">
        <f>D25*E25</f>
        <v>0</v>
      </c>
    </row>
    <row r="26" spans="1:6" ht="35.25" customHeight="1" x14ac:dyDescent="0.25">
      <c r="A26" s="252">
        <v>16</v>
      </c>
      <c r="B26" s="167" t="s">
        <v>186</v>
      </c>
      <c r="C26" s="254" t="s">
        <v>0</v>
      </c>
      <c r="D26" s="168">
        <v>12</v>
      </c>
      <c r="E26" s="168"/>
      <c r="F26" s="169">
        <f>D26*E26</f>
        <v>0</v>
      </c>
    </row>
    <row r="27" spans="1:6" ht="33.75" customHeight="1" x14ac:dyDescent="0.25">
      <c r="A27" s="252">
        <v>17</v>
      </c>
      <c r="B27" s="167" t="s">
        <v>181</v>
      </c>
      <c r="C27" s="254" t="s">
        <v>0</v>
      </c>
      <c r="D27" s="168">
        <v>288</v>
      </c>
      <c r="E27" s="168"/>
      <c r="F27" s="169">
        <f>D27*E27</f>
        <v>0</v>
      </c>
    </row>
    <row r="28" spans="1:6" ht="33.75" customHeight="1" x14ac:dyDescent="0.25">
      <c r="A28" s="252">
        <v>18</v>
      </c>
      <c r="B28" s="167" t="s">
        <v>203</v>
      </c>
      <c r="C28" s="254" t="s">
        <v>0</v>
      </c>
      <c r="D28" s="168">
        <v>6</v>
      </c>
      <c r="E28" s="168"/>
      <c r="F28" s="169">
        <f>D28*E28</f>
        <v>0</v>
      </c>
    </row>
    <row r="29" spans="1:6" ht="25.5" customHeight="1" x14ac:dyDescent="0.25">
      <c r="A29" s="252">
        <v>19</v>
      </c>
      <c r="B29" s="167" t="s">
        <v>180</v>
      </c>
      <c r="C29" s="254" t="s">
        <v>0</v>
      </c>
      <c r="D29" s="168">
        <v>24</v>
      </c>
      <c r="E29" s="168"/>
      <c r="F29" s="169">
        <f t="shared" ref="F29:F34" si="1">D29*E29</f>
        <v>0</v>
      </c>
    </row>
    <row r="30" spans="1:6" ht="31.5" customHeight="1" x14ac:dyDescent="0.25">
      <c r="A30" s="252">
        <v>20</v>
      </c>
      <c r="B30" s="167" t="s">
        <v>193</v>
      </c>
      <c r="C30" s="254" t="s">
        <v>0</v>
      </c>
      <c r="D30" s="168">
        <v>12</v>
      </c>
      <c r="E30" s="168"/>
      <c r="F30" s="169">
        <f t="shared" si="1"/>
        <v>0</v>
      </c>
    </row>
    <row r="31" spans="1:6" ht="22.5" customHeight="1" x14ac:dyDescent="0.25">
      <c r="A31" s="252">
        <v>21</v>
      </c>
      <c r="B31" s="167" t="s">
        <v>188</v>
      </c>
      <c r="C31" s="254" t="s">
        <v>182</v>
      </c>
      <c r="D31" s="168">
        <v>6</v>
      </c>
      <c r="E31" s="168"/>
      <c r="F31" s="169">
        <f t="shared" si="1"/>
        <v>0</v>
      </c>
    </row>
    <row r="32" spans="1:6" ht="26.25" customHeight="1" x14ac:dyDescent="0.25">
      <c r="A32" s="252">
        <v>22</v>
      </c>
      <c r="B32" s="170" t="s">
        <v>205</v>
      </c>
      <c r="C32" s="254" t="s">
        <v>0</v>
      </c>
      <c r="D32" s="168">
        <v>30</v>
      </c>
      <c r="E32" s="168"/>
      <c r="F32" s="169">
        <f t="shared" si="1"/>
        <v>0</v>
      </c>
    </row>
    <row r="33" spans="1:11" ht="30" customHeight="1" x14ac:dyDescent="0.25">
      <c r="A33" s="252">
        <v>23</v>
      </c>
      <c r="B33" s="167" t="s">
        <v>206</v>
      </c>
      <c r="C33" s="254" t="s">
        <v>0</v>
      </c>
      <c r="D33" s="168">
        <v>6</v>
      </c>
      <c r="E33" s="168"/>
      <c r="F33" s="169">
        <f t="shared" si="1"/>
        <v>0</v>
      </c>
    </row>
    <row r="34" spans="1:11" ht="35.25" customHeight="1" x14ac:dyDescent="0.25">
      <c r="A34" s="252">
        <v>24</v>
      </c>
      <c r="B34" s="167" t="s">
        <v>207</v>
      </c>
      <c r="C34" s="254" t="s">
        <v>0</v>
      </c>
      <c r="D34" s="168">
        <v>12</v>
      </c>
      <c r="E34" s="168"/>
      <c r="F34" s="169">
        <f t="shared" si="1"/>
        <v>0</v>
      </c>
    </row>
    <row r="35" spans="1:11" ht="23.25" customHeight="1" x14ac:dyDescent="0.25">
      <c r="A35" s="252">
        <v>25</v>
      </c>
      <c r="B35" s="167" t="s">
        <v>208</v>
      </c>
      <c r="C35" s="255" t="s">
        <v>195</v>
      </c>
      <c r="D35" s="168">
        <v>1</v>
      </c>
      <c r="E35" s="168"/>
      <c r="F35" s="168">
        <f>E35*D35</f>
        <v>0</v>
      </c>
    </row>
    <row r="36" spans="1:11" ht="30.75" customHeight="1" x14ac:dyDescent="0.25">
      <c r="A36" s="252">
        <v>26</v>
      </c>
      <c r="B36" s="167" t="s">
        <v>197</v>
      </c>
      <c r="C36" s="256" t="s">
        <v>0</v>
      </c>
      <c r="D36" s="168">
        <v>6</v>
      </c>
      <c r="E36" s="168"/>
      <c r="F36" s="168">
        <f>E36*D36</f>
        <v>0</v>
      </c>
    </row>
    <row r="37" spans="1:11" ht="33.75" customHeight="1" x14ac:dyDescent="0.25">
      <c r="A37" s="252">
        <v>27</v>
      </c>
      <c r="B37" s="167" t="s">
        <v>198</v>
      </c>
      <c r="C37" s="256" t="s">
        <v>0</v>
      </c>
      <c r="D37" s="168">
        <v>96</v>
      </c>
      <c r="E37" s="168"/>
      <c r="F37" s="168">
        <f>E37*D37</f>
        <v>0</v>
      </c>
    </row>
    <row r="38" spans="1:11" ht="20.25" customHeight="1" x14ac:dyDescent="0.25">
      <c r="A38" s="252">
        <v>28</v>
      </c>
      <c r="B38" s="167" t="s">
        <v>199</v>
      </c>
      <c r="C38" s="256" t="s">
        <v>0</v>
      </c>
      <c r="D38" s="168">
        <v>6</v>
      </c>
      <c r="E38" s="168"/>
      <c r="F38" s="168">
        <f>E38*D38</f>
        <v>0</v>
      </c>
    </row>
    <row r="39" spans="1:11" ht="20.25" customHeight="1" x14ac:dyDescent="0.25">
      <c r="A39" s="252">
        <v>29</v>
      </c>
      <c r="B39" s="167" t="s">
        <v>200</v>
      </c>
      <c r="C39" s="256" t="s">
        <v>0</v>
      </c>
      <c r="D39" s="168">
        <v>12</v>
      </c>
      <c r="E39" s="168"/>
      <c r="F39" s="168">
        <f>E39*D39</f>
        <v>0</v>
      </c>
    </row>
    <row r="40" spans="1:11" ht="18" customHeight="1" x14ac:dyDescent="0.25">
      <c r="A40" s="252">
        <v>30</v>
      </c>
      <c r="B40" s="167" t="s">
        <v>156</v>
      </c>
      <c r="C40" s="254" t="s">
        <v>151</v>
      </c>
      <c r="D40" s="168">
        <v>2500</v>
      </c>
      <c r="E40" s="168"/>
      <c r="F40" s="169">
        <f t="shared" si="0"/>
        <v>0</v>
      </c>
    </row>
    <row r="41" spans="1:11" ht="31.5" x14ac:dyDescent="0.25">
      <c r="A41" s="252">
        <v>31</v>
      </c>
      <c r="B41" s="259" t="s">
        <v>209</v>
      </c>
      <c r="C41" s="254" t="s">
        <v>151</v>
      </c>
      <c r="D41" s="168">
        <v>152</v>
      </c>
      <c r="E41" s="168"/>
      <c r="F41" s="169">
        <f t="shared" si="0"/>
        <v>0</v>
      </c>
    </row>
    <row r="42" spans="1:11" ht="18.75" customHeight="1" x14ac:dyDescent="0.25">
      <c r="A42" s="252">
        <v>32</v>
      </c>
      <c r="B42" s="171" t="s">
        <v>187</v>
      </c>
      <c r="C42" s="257" t="s">
        <v>151</v>
      </c>
      <c r="D42" s="172">
        <v>1500</v>
      </c>
      <c r="E42" s="172"/>
      <c r="F42" s="169">
        <f t="shared" si="0"/>
        <v>0</v>
      </c>
    </row>
    <row r="43" spans="1:11" ht="21.75" customHeight="1" x14ac:dyDescent="0.25">
      <c r="A43" s="267" t="s">
        <v>183</v>
      </c>
      <c r="B43" s="268"/>
      <c r="C43" s="268"/>
      <c r="D43" s="268"/>
      <c r="E43" s="269"/>
      <c r="F43" s="173">
        <f>SUM(F11:F42)</f>
        <v>0</v>
      </c>
    </row>
    <row r="44" spans="1:11" ht="12.75" customHeight="1" x14ac:dyDescent="0.25">
      <c r="A44" s="175"/>
      <c r="B44" s="176"/>
      <c r="C44" s="177"/>
      <c r="D44" s="178"/>
      <c r="E44" s="178"/>
      <c r="F44" s="179"/>
    </row>
    <row r="45" spans="1:11" ht="27.95" customHeight="1" x14ac:dyDescent="0.25">
      <c r="A45" s="180"/>
      <c r="B45" s="270" t="s">
        <v>179</v>
      </c>
      <c r="C45" s="271"/>
      <c r="D45" s="271"/>
      <c r="E45" s="272"/>
      <c r="F45" s="181">
        <f>F43</f>
        <v>0</v>
      </c>
    </row>
    <row r="46" spans="1:11" ht="27.95" customHeight="1" x14ac:dyDescent="0.25">
      <c r="A46" s="180"/>
      <c r="B46" s="273" t="s">
        <v>158</v>
      </c>
      <c r="C46" s="274"/>
      <c r="D46" s="274"/>
      <c r="E46" s="275"/>
      <c r="F46" s="181">
        <f>F45*0.2</f>
        <v>0</v>
      </c>
      <c r="K46" s="182"/>
    </row>
    <row r="47" spans="1:11" ht="27.95" customHeight="1" x14ac:dyDescent="0.25">
      <c r="A47" s="180"/>
      <c r="B47" s="273" t="s">
        <v>159</v>
      </c>
      <c r="C47" s="274"/>
      <c r="D47" s="274"/>
      <c r="E47" s="275"/>
      <c r="F47" s="183">
        <f>F46+F45</f>
        <v>0</v>
      </c>
    </row>
    <row r="48" spans="1:11" ht="12" customHeight="1" x14ac:dyDescent="0.25">
      <c r="A48" s="180"/>
      <c r="B48" s="184"/>
      <c r="C48" s="185"/>
      <c r="D48" s="186"/>
      <c r="E48" s="186"/>
      <c r="F48" s="186"/>
    </row>
    <row r="49" spans="1:6" ht="21.75" customHeight="1" x14ac:dyDescent="0.25">
      <c r="A49" s="265"/>
      <c r="B49" s="265"/>
      <c r="C49" s="265"/>
      <c r="D49" s="265"/>
      <c r="E49" s="265"/>
      <c r="F49" s="265"/>
    </row>
    <row r="50" spans="1:6" ht="21.75" customHeight="1" x14ac:dyDescent="0.25">
      <c r="A50" s="249"/>
      <c r="B50" s="249"/>
      <c r="C50" s="249"/>
      <c r="D50" s="249"/>
      <c r="E50" s="249"/>
      <c r="F50" s="249"/>
    </row>
    <row r="51" spans="1:6" ht="21.75" customHeight="1" x14ac:dyDescent="0.25">
      <c r="A51" s="249"/>
      <c r="B51" s="249"/>
      <c r="C51" s="249"/>
      <c r="D51" s="249"/>
      <c r="E51" s="249"/>
      <c r="F51" s="249"/>
    </row>
    <row r="52" spans="1:6" ht="21.75" customHeight="1" x14ac:dyDescent="0.25">
      <c r="A52" s="249"/>
      <c r="B52" s="250"/>
      <c r="C52" s="249"/>
      <c r="D52" s="249"/>
      <c r="E52" s="249"/>
      <c r="F52" s="249"/>
    </row>
    <row r="53" spans="1:6" ht="21.75" customHeight="1" x14ac:dyDescent="0.25">
      <c r="A53" s="249"/>
      <c r="B53" s="249"/>
      <c r="C53" s="249"/>
      <c r="D53" s="249"/>
      <c r="E53" s="249"/>
      <c r="F53" s="249"/>
    </row>
    <row r="54" spans="1:6" ht="21.75" customHeight="1" x14ac:dyDescent="0.25">
      <c r="A54" s="249"/>
      <c r="B54" s="249"/>
      <c r="C54" s="249"/>
      <c r="D54" s="249"/>
      <c r="E54" s="249"/>
      <c r="F54" s="249"/>
    </row>
    <row r="55" spans="1:6" ht="21.75" customHeight="1" x14ac:dyDescent="0.25">
      <c r="A55" s="249"/>
      <c r="C55" s="249"/>
      <c r="D55" s="249"/>
      <c r="E55" s="249"/>
      <c r="F55" s="249"/>
    </row>
    <row r="56" spans="1:6" ht="21.75" customHeight="1" x14ac:dyDescent="0.25">
      <c r="A56" s="249"/>
      <c r="B56" s="249"/>
      <c r="C56" s="249"/>
      <c r="D56" s="249"/>
      <c r="E56" s="249"/>
      <c r="F56" s="249"/>
    </row>
    <row r="57" spans="1:6" ht="21.75" customHeight="1" x14ac:dyDescent="0.25">
      <c r="A57" s="249"/>
      <c r="B57" s="1"/>
      <c r="C57" s="249"/>
      <c r="D57" s="249"/>
      <c r="E57" s="249"/>
      <c r="F57" s="249"/>
    </row>
    <row r="58" spans="1:6" ht="21.75" customHeight="1" x14ac:dyDescent="0.25">
      <c r="A58" s="249"/>
      <c r="B58" s="249"/>
      <c r="C58" s="249"/>
      <c r="D58" s="249"/>
      <c r="E58" s="249"/>
      <c r="F58" s="249"/>
    </row>
    <row r="59" spans="1:6" ht="21.75" customHeight="1" x14ac:dyDescent="0.25">
      <c r="A59" s="249"/>
      <c r="B59" s="249"/>
      <c r="C59" s="249"/>
      <c r="D59" s="249"/>
      <c r="E59" s="249"/>
      <c r="F59" s="249"/>
    </row>
    <row r="60" spans="1:6" ht="21.75" customHeight="1" x14ac:dyDescent="0.25">
      <c r="A60" s="249"/>
      <c r="B60" s="249"/>
      <c r="C60" s="249"/>
      <c r="D60" s="249"/>
      <c r="E60" s="249"/>
      <c r="F60" s="249"/>
    </row>
    <row r="61" spans="1:6" ht="21.75" customHeight="1" x14ac:dyDescent="0.25">
      <c r="A61" s="249"/>
      <c r="B61" s="249"/>
      <c r="C61" s="249"/>
      <c r="D61" s="249"/>
      <c r="E61" s="249"/>
      <c r="F61" s="249"/>
    </row>
    <row r="62" spans="1:6" ht="21.75" customHeight="1" x14ac:dyDescent="0.25">
      <c r="A62" s="249"/>
      <c r="B62" s="249"/>
      <c r="C62" s="249"/>
      <c r="D62" s="249"/>
      <c r="E62" s="249"/>
      <c r="F62" s="249"/>
    </row>
    <row r="63" spans="1:6" ht="21.75" customHeight="1" x14ac:dyDescent="0.25">
      <c r="A63" s="249"/>
      <c r="B63" s="249"/>
      <c r="C63" s="249"/>
      <c r="D63" s="249"/>
      <c r="E63" s="249"/>
      <c r="F63" s="249"/>
    </row>
    <row r="64" spans="1:6" ht="21.75" customHeight="1" x14ac:dyDescent="0.25">
      <c r="A64" s="249"/>
      <c r="B64" s="249"/>
      <c r="C64" s="249"/>
      <c r="D64" s="249"/>
      <c r="E64" s="249"/>
      <c r="F64" s="249"/>
    </row>
    <row r="65" spans="1:6" ht="21.75" customHeight="1" x14ac:dyDescent="0.25">
      <c r="A65" s="249"/>
      <c r="B65" s="249"/>
      <c r="C65" s="249"/>
      <c r="D65" s="249"/>
      <c r="E65" s="249"/>
      <c r="F65" s="249"/>
    </row>
    <row r="66" spans="1:6" ht="21.75" customHeight="1" x14ac:dyDescent="0.25">
      <c r="A66" s="249"/>
      <c r="B66" s="249"/>
      <c r="C66" s="249"/>
      <c r="D66" s="249"/>
      <c r="E66" s="249"/>
      <c r="F66" s="249"/>
    </row>
    <row r="67" spans="1:6" ht="21.75" customHeight="1" x14ac:dyDescent="0.25">
      <c r="A67" s="249"/>
      <c r="B67" s="249"/>
      <c r="C67" s="249"/>
      <c r="D67" s="249"/>
      <c r="E67" s="249"/>
      <c r="F67" s="249"/>
    </row>
    <row r="68" spans="1:6" ht="21.75" customHeight="1" x14ac:dyDescent="0.25">
      <c r="A68" s="180"/>
      <c r="B68" s="187" t="s">
        <v>1</v>
      </c>
      <c r="C68" s="185"/>
      <c r="D68" s="186"/>
      <c r="E68" s="186"/>
      <c r="F68" s="186"/>
    </row>
    <row r="69" spans="1:6" ht="21.75" customHeight="1" x14ac:dyDescent="0.25">
      <c r="A69" s="180"/>
      <c r="B69" s="184"/>
      <c r="C69" s="185"/>
      <c r="D69" s="186"/>
      <c r="E69" s="186"/>
      <c r="F69" s="186"/>
    </row>
    <row r="70" spans="1:6" ht="21.75" customHeight="1" x14ac:dyDescent="0.25">
      <c r="A70" s="180"/>
      <c r="B70" s="184"/>
      <c r="C70" s="185"/>
      <c r="D70" s="186"/>
      <c r="E70" s="186"/>
      <c r="F70" s="186"/>
    </row>
    <row r="71" spans="1:6" ht="21.75" customHeight="1" x14ac:dyDescent="0.25">
      <c r="A71" s="180"/>
      <c r="B71" s="184"/>
      <c r="C71" s="185"/>
      <c r="D71" s="186"/>
      <c r="E71" s="186"/>
      <c r="F71" s="186"/>
    </row>
    <row r="72" spans="1:6" ht="21.75" customHeight="1" x14ac:dyDescent="0.25">
      <c r="A72" s="180"/>
      <c r="B72" s="188"/>
      <c r="C72" s="185"/>
      <c r="D72" s="186"/>
      <c r="E72" s="186"/>
      <c r="F72" s="186"/>
    </row>
    <row r="73" spans="1:6" ht="21.75" customHeight="1" x14ac:dyDescent="0.2">
      <c r="A73" s="180"/>
      <c r="B73" s="189"/>
      <c r="C73" s="185"/>
      <c r="D73" s="186"/>
      <c r="E73" s="186"/>
      <c r="F73" s="186"/>
    </row>
    <row r="74" spans="1:6" ht="21.75" customHeight="1" x14ac:dyDescent="0.25">
      <c r="A74" s="180"/>
      <c r="B74" s="184"/>
      <c r="C74" s="185"/>
      <c r="D74" s="186"/>
      <c r="E74" s="186"/>
      <c r="F74" s="186"/>
    </row>
    <row r="75" spans="1:6" ht="21.75" customHeight="1" x14ac:dyDescent="0.25">
      <c r="A75" s="180"/>
      <c r="B75" s="190"/>
      <c r="C75" s="185"/>
      <c r="D75" s="186"/>
      <c r="E75" s="186"/>
      <c r="F75" s="186"/>
    </row>
    <row r="76" spans="1:6" ht="21.75" customHeight="1" x14ac:dyDescent="0.25">
      <c r="A76" s="180"/>
      <c r="B76" s="184"/>
      <c r="C76" s="185"/>
      <c r="D76" s="186"/>
      <c r="E76" s="186"/>
      <c r="F76" s="186"/>
    </row>
    <row r="77" spans="1:6" ht="21.75" customHeight="1" x14ac:dyDescent="0.25">
      <c r="A77" s="180"/>
      <c r="B77" s="184"/>
      <c r="C77" s="185"/>
      <c r="D77" s="186"/>
      <c r="E77" s="186"/>
      <c r="F77" s="186"/>
    </row>
    <row r="78" spans="1:6" ht="21.75" customHeight="1" x14ac:dyDescent="0.25">
      <c r="A78" s="180"/>
      <c r="B78" s="184"/>
      <c r="C78" s="185"/>
      <c r="D78" s="186"/>
      <c r="E78" s="186"/>
      <c r="F78" s="186"/>
    </row>
    <row r="79" spans="1:6" ht="21.75" customHeight="1" x14ac:dyDescent="0.25">
      <c r="A79" s="180"/>
      <c r="B79" s="184"/>
      <c r="C79" s="185"/>
      <c r="D79" s="186"/>
      <c r="E79" s="186"/>
      <c r="F79" s="186"/>
    </row>
    <row r="80" spans="1:6" ht="21.75" customHeight="1" x14ac:dyDescent="0.25">
      <c r="A80" s="180"/>
      <c r="B80" s="184"/>
      <c r="C80" s="185"/>
      <c r="D80" s="186"/>
      <c r="E80" s="186"/>
      <c r="F80" s="186"/>
    </row>
    <row r="81" spans="1:6" ht="21.75" customHeight="1" x14ac:dyDescent="0.25">
      <c r="A81" s="180"/>
      <c r="B81" s="184"/>
      <c r="C81" s="185"/>
      <c r="D81" s="186"/>
      <c r="E81" s="186"/>
      <c r="F81" s="186"/>
    </row>
    <row r="82" spans="1:6" ht="21.75" customHeight="1" x14ac:dyDescent="0.25">
      <c r="A82" s="180"/>
      <c r="B82" s="184"/>
      <c r="C82" s="185"/>
      <c r="D82" s="186"/>
      <c r="E82" s="186"/>
      <c r="F82" s="186"/>
    </row>
    <row r="83" spans="1:6" ht="21.75" customHeight="1" x14ac:dyDescent="0.25">
      <c r="A83" s="191"/>
      <c r="B83" s="184"/>
      <c r="C83" s="184"/>
      <c r="D83" s="192"/>
      <c r="E83" s="192"/>
      <c r="F83" s="193"/>
    </row>
    <row r="84" spans="1:6" ht="21.75" customHeight="1" x14ac:dyDescent="0.25">
      <c r="A84" s="191"/>
      <c r="B84" s="184"/>
      <c r="C84" s="184"/>
      <c r="D84" s="192"/>
      <c r="E84" s="192"/>
      <c r="F84" s="193"/>
    </row>
    <row r="85" spans="1:6" ht="21.75" customHeight="1" x14ac:dyDescent="0.25">
      <c r="A85" s="191"/>
      <c r="B85" s="184"/>
      <c r="C85" s="184"/>
      <c r="D85" s="192"/>
      <c r="E85" s="192"/>
      <c r="F85" s="193"/>
    </row>
    <row r="86" spans="1:6" ht="21.75" customHeight="1" x14ac:dyDescent="0.25">
      <c r="A86" s="191"/>
      <c r="B86" s="184"/>
      <c r="C86" s="184"/>
      <c r="D86" s="192"/>
      <c r="E86" s="192"/>
      <c r="F86" s="193"/>
    </row>
    <row r="87" spans="1:6" ht="21.75" customHeight="1" x14ac:dyDescent="0.25">
      <c r="A87" s="191"/>
      <c r="B87" s="184"/>
      <c r="C87" s="184"/>
      <c r="D87" s="192"/>
      <c r="E87" s="192"/>
      <c r="F87" s="193"/>
    </row>
    <row r="88" spans="1:6" ht="21.75" customHeight="1" x14ac:dyDescent="0.25">
      <c r="A88" s="191"/>
      <c r="B88" s="184"/>
      <c r="C88" s="184"/>
      <c r="D88" s="192"/>
      <c r="E88" s="192"/>
      <c r="F88" s="193"/>
    </row>
    <row r="89" spans="1:6" ht="21.75" customHeight="1" x14ac:dyDescent="0.25">
      <c r="A89" s="191"/>
      <c r="B89" s="184"/>
      <c r="C89" s="184"/>
      <c r="D89" s="192"/>
      <c r="E89" s="192"/>
      <c r="F89" s="193"/>
    </row>
    <row r="90" spans="1:6" ht="21.75" customHeight="1" x14ac:dyDescent="0.25">
      <c r="A90" s="191"/>
      <c r="B90" s="184"/>
      <c r="C90" s="184"/>
      <c r="D90" s="192"/>
      <c r="E90" s="192"/>
      <c r="F90" s="193"/>
    </row>
    <row r="91" spans="1:6" ht="21.75" customHeight="1" x14ac:dyDescent="0.25">
      <c r="A91" s="194"/>
      <c r="B91" s="195"/>
      <c r="C91" s="195"/>
      <c r="D91" s="196"/>
      <c r="E91" s="196"/>
      <c r="F91" s="197"/>
    </row>
    <row r="92" spans="1:6" ht="21.75" customHeight="1" x14ac:dyDescent="0.25">
      <c r="A92" s="194"/>
      <c r="B92" s="195"/>
      <c r="C92" s="195"/>
      <c r="D92" s="196"/>
      <c r="E92" s="196"/>
      <c r="F92" s="197"/>
    </row>
    <row r="93" spans="1:6" ht="21.75" customHeight="1" x14ac:dyDescent="0.25">
      <c r="A93" s="194"/>
      <c r="B93" s="195"/>
      <c r="C93" s="195"/>
      <c r="D93" s="196"/>
      <c r="E93" s="196"/>
      <c r="F93" s="197"/>
    </row>
  </sheetData>
  <mergeCells count="15">
    <mergeCell ref="E2:F2"/>
    <mergeCell ref="A5:F5"/>
    <mergeCell ref="A6:F6"/>
    <mergeCell ref="A7:F7"/>
    <mergeCell ref="A49:F49"/>
    <mergeCell ref="F8:F9"/>
    <mergeCell ref="A43:E43"/>
    <mergeCell ref="B45:E45"/>
    <mergeCell ref="B46:E46"/>
    <mergeCell ref="B47:E47"/>
    <mergeCell ref="A8:A9"/>
    <mergeCell ref="B8:B9"/>
    <mergeCell ref="C8:C9"/>
    <mergeCell ref="D8:D9"/>
    <mergeCell ref="E8:E9"/>
  </mergeCells>
  <printOptions horizontalCentered="1"/>
  <pageMargins left="0.39370078740157483" right="0.23622047244094491" top="0.19685039370078741" bottom="0.55118110236220474" header="0.23622047244094491" footer="0.31496062992125984"/>
  <pageSetup paperSize="9" scale="72" orientation="portrait" useFirstPageNumber="1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O419"/>
  <sheetViews>
    <sheetView view="pageBreakPreview" topLeftCell="A10" zoomScaleSheetLayoutView="100" workbookViewId="0">
      <selection activeCell="F40" sqref="F40"/>
    </sheetView>
  </sheetViews>
  <sheetFormatPr baseColWidth="10" defaultColWidth="11.42578125" defaultRowHeight="12.75" x14ac:dyDescent="0.2"/>
  <cols>
    <col min="1" max="1" width="7.7109375" style="6" customWidth="1"/>
    <col min="2" max="2" width="7.28515625" style="6" customWidth="1"/>
    <col min="3" max="3" width="8.28515625" style="6" customWidth="1"/>
    <col min="4" max="4" width="9.140625" style="6" customWidth="1"/>
    <col min="5" max="5" width="8.140625" style="6" customWidth="1"/>
    <col min="6" max="6" width="11.42578125" style="6" customWidth="1"/>
    <col min="7" max="7" width="4" style="6" customWidth="1"/>
    <col min="8" max="8" width="16.28515625" style="6" customWidth="1"/>
    <col min="9" max="9" width="20.140625" style="6" customWidth="1"/>
    <col min="10" max="10" width="10.85546875" style="6" customWidth="1"/>
    <col min="11" max="11" width="12.140625" style="6" bestFit="1" customWidth="1"/>
    <col min="12" max="12" width="12.7109375" style="6" bestFit="1" customWidth="1"/>
    <col min="13" max="14" width="10.85546875" style="6"/>
    <col min="15" max="15" width="14" style="6" customWidth="1"/>
    <col min="16" max="16384" width="11.42578125" style="6"/>
  </cols>
  <sheetData>
    <row r="1" spans="1:12" ht="15.75" x14ac:dyDescent="0.25">
      <c r="A1" s="5"/>
      <c r="B1" s="5"/>
      <c r="C1" s="5"/>
      <c r="D1" s="5"/>
      <c r="E1" s="5"/>
      <c r="F1" s="5"/>
      <c r="G1" s="5"/>
      <c r="H1" s="5"/>
      <c r="I1" s="5"/>
    </row>
    <row r="2" spans="1:12" ht="15.75" x14ac:dyDescent="0.25">
      <c r="A2" s="7"/>
      <c r="B2" s="8"/>
      <c r="C2" s="8"/>
      <c r="D2" s="8"/>
      <c r="E2" s="8"/>
      <c r="F2" s="8"/>
      <c r="G2" s="4"/>
      <c r="H2" s="4"/>
      <c r="I2" s="4"/>
    </row>
    <row r="3" spans="1:12" ht="16.5" thickBot="1" x14ac:dyDescent="0.3">
      <c r="A3" s="7"/>
      <c r="B3" s="8"/>
      <c r="C3" s="8"/>
      <c r="D3" s="8"/>
      <c r="E3" s="8"/>
      <c r="F3" s="8"/>
      <c r="G3" s="4"/>
      <c r="H3" s="4"/>
      <c r="I3" s="4"/>
    </row>
    <row r="4" spans="1:12" ht="16.5" thickBot="1" x14ac:dyDescent="0.3">
      <c r="B4" s="9"/>
      <c r="C4" s="9"/>
      <c r="D4" s="287" t="s">
        <v>110</v>
      </c>
      <c r="E4" s="288"/>
      <c r="F4" s="288"/>
      <c r="G4" s="288"/>
      <c r="H4" s="289"/>
      <c r="I4" s="9"/>
    </row>
    <row r="5" spans="1:12" ht="15.75" x14ac:dyDescent="0.25">
      <c r="A5" s="7"/>
      <c r="B5" s="8"/>
      <c r="C5" s="8"/>
      <c r="D5" s="8"/>
      <c r="E5" s="8"/>
      <c r="F5" s="8"/>
      <c r="G5" s="4"/>
      <c r="H5" s="4"/>
      <c r="I5" s="4"/>
    </row>
    <row r="6" spans="1:12" ht="15.75" x14ac:dyDescent="0.25">
      <c r="A6" s="5"/>
      <c r="B6" s="5"/>
      <c r="C6" s="5"/>
      <c r="D6" s="5"/>
      <c r="E6" s="5"/>
      <c r="F6" s="5"/>
      <c r="G6" s="5"/>
      <c r="H6" s="10"/>
      <c r="I6" s="5"/>
    </row>
    <row r="7" spans="1:12" ht="16.5" thickBot="1" x14ac:dyDescent="0.3">
      <c r="A7" s="8"/>
      <c r="B7" s="8"/>
      <c r="C7" s="8"/>
      <c r="D7" s="8"/>
      <c r="E7" s="7"/>
      <c r="F7" s="7"/>
      <c r="G7" s="4"/>
      <c r="H7" s="4"/>
      <c r="I7" s="8"/>
    </row>
    <row r="8" spans="1:12" ht="27.75" customHeight="1" thickTop="1" x14ac:dyDescent="0.2">
      <c r="A8" s="290" t="s">
        <v>119</v>
      </c>
      <c r="B8" s="291"/>
      <c r="C8" s="291"/>
      <c r="D8" s="291"/>
      <c r="E8" s="291" t="s">
        <v>120</v>
      </c>
      <c r="F8" s="291"/>
      <c r="G8" s="291" t="s">
        <v>121</v>
      </c>
      <c r="H8" s="291"/>
      <c r="I8" s="11" t="s">
        <v>122</v>
      </c>
    </row>
    <row r="9" spans="1:12" ht="35.1" customHeight="1" x14ac:dyDescent="0.2">
      <c r="A9" s="285" t="s">
        <v>111</v>
      </c>
      <c r="B9" s="286"/>
      <c r="C9" s="286"/>
      <c r="D9" s="286"/>
      <c r="E9" s="292" t="e">
        <f>#REF!</f>
        <v>#REF!</v>
      </c>
      <c r="F9" s="292"/>
      <c r="G9" s="293" t="e">
        <f>+MIN(ROUND(E9*10%,2),ROUND('BORDEREAU DES PRIX'!F47*7%,2))</f>
        <v>#REF!</v>
      </c>
      <c r="H9" s="294"/>
      <c r="I9" s="12" t="e">
        <f>E9-G9</f>
        <v>#REF!</v>
      </c>
    </row>
    <row r="10" spans="1:12" ht="35.1" customHeight="1" x14ac:dyDescent="0.2">
      <c r="A10" s="285" t="s">
        <v>112</v>
      </c>
      <c r="B10" s="286"/>
      <c r="C10" s="286"/>
      <c r="D10" s="286"/>
      <c r="E10" s="292"/>
      <c r="F10" s="292"/>
      <c r="G10" s="295"/>
      <c r="H10" s="296"/>
      <c r="I10" s="12"/>
    </row>
    <row r="11" spans="1:12" ht="35.1" customHeight="1" thickBot="1" x14ac:dyDescent="0.25">
      <c r="A11" s="297" t="s">
        <v>113</v>
      </c>
      <c r="B11" s="298"/>
      <c r="C11" s="298"/>
      <c r="D11" s="298"/>
      <c r="E11" s="299" t="e">
        <f>E9</f>
        <v>#REF!</v>
      </c>
      <c r="F11" s="299"/>
      <c r="G11" s="299" t="e">
        <f>G9</f>
        <v>#REF!</v>
      </c>
      <c r="H11" s="299"/>
      <c r="I11" s="13" t="e">
        <f>I9</f>
        <v>#REF!</v>
      </c>
    </row>
    <row r="12" spans="1:12" ht="15" customHeight="1" thickTop="1" thickBot="1" x14ac:dyDescent="0.25">
      <c r="A12" s="14"/>
      <c r="B12" s="14"/>
      <c r="C12" s="14"/>
      <c r="D12" s="14"/>
      <c r="E12" s="15"/>
      <c r="F12" s="15"/>
      <c r="G12" s="15"/>
      <c r="H12" s="15"/>
      <c r="I12" s="16"/>
      <c r="L12" s="6" t="s">
        <v>1</v>
      </c>
    </row>
    <row r="13" spans="1:12" ht="21" customHeight="1" thickTop="1" thickBot="1" x14ac:dyDescent="0.25">
      <c r="A13" s="282" t="s">
        <v>123</v>
      </c>
      <c r="B13" s="283"/>
      <c r="C13" s="283"/>
      <c r="D13" s="283"/>
      <c r="E13" s="283"/>
      <c r="F13" s="283"/>
      <c r="G13" s="283"/>
      <c r="H13" s="284"/>
      <c r="I13" s="17"/>
    </row>
    <row r="14" spans="1:12" ht="12.75" customHeight="1" thickTop="1" thickBot="1" x14ac:dyDescent="0.25">
      <c r="A14" s="18"/>
      <c r="B14" s="19"/>
      <c r="C14" s="19"/>
      <c r="D14" s="20"/>
      <c r="E14" s="20"/>
      <c r="F14" s="20"/>
      <c r="G14" s="20"/>
      <c r="H14" s="20"/>
      <c r="I14" s="21"/>
    </row>
    <row r="15" spans="1:12" ht="22.5" customHeight="1" thickTop="1" thickBot="1" x14ac:dyDescent="0.25">
      <c r="A15" s="282" t="s">
        <v>114</v>
      </c>
      <c r="B15" s="283"/>
      <c r="C15" s="283"/>
      <c r="D15" s="283"/>
      <c r="E15" s="283"/>
      <c r="F15" s="283"/>
      <c r="G15" s="283"/>
      <c r="H15" s="284"/>
      <c r="I15" s="17" t="e">
        <f>SUM(I11:I13)</f>
        <v>#REF!</v>
      </c>
      <c r="K15" s="22"/>
    </row>
    <row r="16" spans="1:12" ht="15" customHeight="1" thickTop="1" thickBot="1" x14ac:dyDescent="0.25">
      <c r="A16" s="20"/>
      <c r="B16" s="19"/>
      <c r="C16" s="19"/>
      <c r="D16" s="20"/>
      <c r="E16" s="20"/>
      <c r="F16" s="20"/>
      <c r="G16" s="20"/>
      <c r="H16" s="20"/>
      <c r="I16" s="23"/>
      <c r="K16" s="22"/>
    </row>
    <row r="17" spans="1:14" ht="20.25" customHeight="1" thickTop="1" thickBot="1" x14ac:dyDescent="0.25">
      <c r="A17" s="282" t="s">
        <v>115</v>
      </c>
      <c r="B17" s="283"/>
      <c r="C17" s="283"/>
      <c r="D17" s="283"/>
      <c r="E17" s="283"/>
      <c r="F17" s="283"/>
      <c r="G17" s="283"/>
      <c r="H17" s="284"/>
      <c r="I17" s="248">
        <v>5651866.8000000007</v>
      </c>
      <c r="J17" s="24"/>
      <c r="K17" s="24"/>
    </row>
    <row r="18" spans="1:14" ht="14.25" customHeight="1" thickTop="1" thickBot="1" x14ac:dyDescent="0.3">
      <c r="A18" s="8"/>
      <c r="B18" s="5"/>
      <c r="C18" s="5"/>
      <c r="D18" s="8"/>
      <c r="E18" s="8"/>
      <c r="F18" s="8"/>
      <c r="G18" s="8"/>
      <c r="H18" s="8"/>
      <c r="I18" s="25"/>
      <c r="J18" s="24"/>
      <c r="K18" s="24"/>
    </row>
    <row r="19" spans="1:14" ht="21.75" customHeight="1" thickTop="1" thickBot="1" x14ac:dyDescent="0.25">
      <c r="A19" s="302" t="s">
        <v>116</v>
      </c>
      <c r="B19" s="303"/>
      <c r="C19" s="303"/>
      <c r="D19" s="303"/>
      <c r="E19" s="303"/>
      <c r="F19" s="303"/>
      <c r="G19" s="303"/>
      <c r="H19" s="304"/>
      <c r="I19" s="26" t="e">
        <f>+I15-I17</f>
        <v>#REF!</v>
      </c>
      <c r="L19" s="27"/>
    </row>
    <row r="20" spans="1:14" ht="33.75" customHeight="1" thickTop="1" x14ac:dyDescent="0.25">
      <c r="A20" s="28"/>
      <c r="B20" s="5"/>
      <c r="C20" s="5"/>
      <c r="D20" s="8"/>
      <c r="E20" s="8"/>
      <c r="F20" s="8"/>
      <c r="G20" s="8"/>
      <c r="H20" s="5"/>
      <c r="I20" s="29"/>
      <c r="K20" s="22"/>
    </row>
    <row r="21" spans="1:14" ht="39.75" customHeight="1" x14ac:dyDescent="0.25">
      <c r="A21" s="200" t="s">
        <v>117</v>
      </c>
      <c r="B21" s="201"/>
      <c r="C21" s="201"/>
      <c r="D21" s="201"/>
      <c r="E21" s="201"/>
      <c r="F21" s="301" t="e">
        <f>G160</f>
        <v>#REF!</v>
      </c>
      <c r="G21" s="301"/>
      <c r="H21" s="301"/>
      <c r="I21" s="301"/>
      <c r="J21" s="5"/>
      <c r="K21" s="5"/>
      <c r="L21" s="5"/>
      <c r="M21" s="5"/>
      <c r="N21" s="5"/>
    </row>
    <row r="22" spans="1:14" ht="15.75" x14ac:dyDescent="0.25">
      <c r="A22" s="300" t="s">
        <v>143</v>
      </c>
      <c r="B22" s="300"/>
      <c r="C22" s="300"/>
      <c r="D22" s="300"/>
      <c r="E22" s="300"/>
      <c r="F22" s="300" t="s">
        <v>164</v>
      </c>
      <c r="G22" s="300"/>
      <c r="H22" s="300"/>
      <c r="I22" s="300"/>
      <c r="J22" s="5"/>
      <c r="K22" s="5"/>
      <c r="L22" s="5"/>
      <c r="M22" s="5"/>
      <c r="N22" s="5"/>
    </row>
    <row r="23" spans="1:14" ht="15.75" x14ac:dyDescent="0.25">
      <c r="A23" s="202"/>
      <c r="B23" s="203"/>
      <c r="C23" s="204"/>
      <c r="D23" s="205"/>
      <c r="E23" s="219"/>
      <c r="F23" s="207"/>
      <c r="G23" s="207"/>
      <c r="H23" s="206"/>
      <c r="I23" s="208"/>
      <c r="J23" s="5"/>
      <c r="K23" s="5"/>
      <c r="L23" s="5"/>
      <c r="M23" s="5"/>
      <c r="N23" s="5"/>
    </row>
    <row r="24" spans="1:14" ht="15.75" x14ac:dyDescent="0.25">
      <c r="A24" s="211"/>
      <c r="B24" s="3"/>
      <c r="C24" s="30"/>
      <c r="D24" s="110"/>
      <c r="E24" s="220"/>
      <c r="F24" s="112"/>
      <c r="G24" s="112"/>
      <c r="H24" s="111"/>
      <c r="I24" s="210"/>
      <c r="J24" s="5"/>
      <c r="K24" s="5"/>
      <c r="L24" s="5"/>
      <c r="M24" s="5"/>
      <c r="N24" s="5"/>
    </row>
    <row r="25" spans="1:14" ht="15.75" x14ac:dyDescent="0.25">
      <c r="A25" s="209"/>
      <c r="B25" s="112"/>
      <c r="C25" s="112"/>
      <c r="D25" s="112"/>
      <c r="E25" s="210"/>
      <c r="F25" s="112"/>
      <c r="G25" s="112"/>
      <c r="H25" s="112"/>
      <c r="I25" s="210"/>
      <c r="J25" s="5"/>
      <c r="K25" s="5"/>
      <c r="L25" s="5"/>
      <c r="M25" s="5"/>
      <c r="N25" s="5"/>
    </row>
    <row r="26" spans="1:14" ht="15.75" x14ac:dyDescent="0.25">
      <c r="A26" s="209"/>
      <c r="B26" s="112"/>
      <c r="C26" s="112"/>
      <c r="D26" s="112"/>
      <c r="E26" s="210"/>
      <c r="F26" s="112"/>
      <c r="G26" s="112"/>
      <c r="H26" s="112"/>
      <c r="I26" s="210"/>
      <c r="J26" s="5"/>
      <c r="K26" s="5"/>
      <c r="L26" s="5"/>
      <c r="M26" s="5"/>
      <c r="N26" s="5"/>
    </row>
    <row r="27" spans="1:14" ht="15.75" x14ac:dyDescent="0.25">
      <c r="A27" s="211"/>
      <c r="B27" s="3"/>
      <c r="C27" s="30"/>
      <c r="D27" s="110"/>
      <c r="E27" s="220"/>
      <c r="F27" s="111"/>
      <c r="G27" s="112"/>
      <c r="H27" s="112"/>
      <c r="I27" s="210"/>
      <c r="J27" s="5"/>
      <c r="K27" s="5"/>
      <c r="L27" s="5"/>
      <c r="M27" s="5"/>
      <c r="N27" s="5"/>
    </row>
    <row r="28" spans="1:14" ht="15.75" x14ac:dyDescent="0.25">
      <c r="A28" s="212"/>
      <c r="B28" s="213"/>
      <c r="C28" s="214"/>
      <c r="D28" s="215"/>
      <c r="E28" s="221"/>
      <c r="F28" s="216"/>
      <c r="G28" s="217"/>
      <c r="H28" s="217"/>
      <c r="I28" s="218"/>
      <c r="J28" s="5"/>
      <c r="K28" s="5"/>
      <c r="L28" s="5"/>
      <c r="M28" s="5"/>
      <c r="N28" s="5"/>
    </row>
    <row r="29" spans="1:14" ht="15.75" x14ac:dyDescent="0.25">
      <c r="A29" s="300" t="s">
        <v>165</v>
      </c>
      <c r="B29" s="300"/>
      <c r="C29" s="300"/>
      <c r="D29" s="300"/>
      <c r="E29" s="300"/>
      <c r="F29" s="300"/>
      <c r="G29" s="300"/>
      <c r="H29" s="300"/>
      <c r="I29" s="300"/>
      <c r="J29" s="5"/>
      <c r="K29" s="5"/>
      <c r="L29" s="5"/>
      <c r="M29" s="5"/>
      <c r="N29" s="5"/>
    </row>
    <row r="30" spans="1:14" ht="15.75" x14ac:dyDescent="0.25">
      <c r="A30" s="202"/>
      <c r="B30" s="203"/>
      <c r="C30" s="204"/>
      <c r="D30" s="203"/>
      <c r="E30" s="222"/>
      <c r="F30" s="222"/>
      <c r="G30" s="223"/>
      <c r="H30" s="223"/>
      <c r="I30" s="224"/>
      <c r="J30" s="5"/>
      <c r="K30" s="5"/>
      <c r="L30" s="5"/>
      <c r="M30" s="5"/>
      <c r="N30" s="5"/>
    </row>
    <row r="31" spans="1:14" ht="15.75" x14ac:dyDescent="0.25">
      <c r="A31" s="211"/>
      <c r="B31" s="3"/>
      <c r="C31" s="30"/>
      <c r="D31" s="3"/>
      <c r="E31" s="31"/>
      <c r="F31" s="31"/>
      <c r="G31" s="8"/>
      <c r="H31" s="8"/>
      <c r="I31" s="227"/>
      <c r="J31" s="5"/>
      <c r="K31" s="5"/>
      <c r="L31" s="5"/>
      <c r="M31" s="5"/>
      <c r="N31" s="5"/>
    </row>
    <row r="32" spans="1:14" ht="15.75" x14ac:dyDescent="0.25">
      <c r="A32" s="211"/>
      <c r="B32" s="3"/>
      <c r="C32" s="30"/>
      <c r="D32" s="3"/>
      <c r="E32" s="31"/>
      <c r="F32" s="31"/>
      <c r="G32" s="8"/>
      <c r="H32" s="8"/>
      <c r="I32" s="227"/>
      <c r="J32" s="5"/>
      <c r="K32" s="5"/>
      <c r="L32" s="5"/>
      <c r="M32" s="5"/>
      <c r="N32" s="5"/>
    </row>
    <row r="33" spans="1:15" ht="15.75" x14ac:dyDescent="0.25">
      <c r="A33" s="211"/>
      <c r="B33" s="112"/>
      <c r="C33" s="225"/>
      <c r="D33" s="225"/>
      <c r="E33" s="225"/>
      <c r="F33" s="225"/>
      <c r="G33" s="225"/>
      <c r="H33" s="225"/>
      <c r="I33" s="226"/>
      <c r="J33" s="5"/>
      <c r="K33" s="5"/>
      <c r="L33" s="5"/>
      <c r="M33" s="5"/>
      <c r="N33" s="5"/>
    </row>
    <row r="34" spans="1:15" ht="15.75" x14ac:dyDescent="0.25">
      <c r="A34" s="211"/>
      <c r="B34" s="3"/>
      <c r="C34" s="30"/>
      <c r="D34" s="3"/>
      <c r="E34" s="31"/>
      <c r="F34" s="31"/>
      <c r="G34" s="8"/>
      <c r="H34" s="8"/>
      <c r="I34" s="227"/>
      <c r="J34" s="5"/>
      <c r="K34" s="5"/>
      <c r="L34" s="5"/>
      <c r="M34" s="5"/>
      <c r="N34" s="5"/>
    </row>
    <row r="35" spans="1:15" ht="15.75" x14ac:dyDescent="0.25">
      <c r="A35" s="211"/>
      <c r="B35" s="3"/>
      <c r="C35" s="30"/>
      <c r="D35" s="3"/>
      <c r="E35" s="31"/>
      <c r="F35" s="31"/>
      <c r="G35" s="8"/>
      <c r="H35" s="8"/>
      <c r="I35" s="227"/>
    </row>
    <row r="36" spans="1:15" ht="15.75" x14ac:dyDescent="0.25">
      <c r="A36" s="228"/>
      <c r="B36" s="229"/>
      <c r="C36" s="8"/>
      <c r="D36" s="8"/>
      <c r="E36" s="8"/>
      <c r="F36" s="8"/>
      <c r="G36" s="8"/>
      <c r="H36" s="8"/>
      <c r="I36" s="210"/>
    </row>
    <row r="37" spans="1:15" ht="15.75" x14ac:dyDescent="0.25">
      <c r="A37" s="228"/>
      <c r="B37" s="8"/>
      <c r="C37" s="8"/>
      <c r="D37" s="8"/>
      <c r="E37" s="8"/>
      <c r="F37" s="112"/>
      <c r="G37" s="112"/>
      <c r="H37" s="8"/>
      <c r="I37" s="210"/>
    </row>
    <row r="38" spans="1:15" ht="15.75" x14ac:dyDescent="0.25">
      <c r="A38" s="230"/>
      <c r="B38" s="231"/>
      <c r="C38" s="231"/>
      <c r="D38" s="231"/>
      <c r="E38" s="231"/>
      <c r="F38" s="231"/>
      <c r="G38" s="231"/>
      <c r="H38" s="231"/>
      <c r="I38" s="218"/>
      <c r="O38" s="2"/>
    </row>
    <row r="39" spans="1:15" ht="15.75" x14ac:dyDescent="0.25">
      <c r="A39" s="8"/>
      <c r="D39" s="5"/>
      <c r="E39" s="5"/>
      <c r="F39" s="32"/>
      <c r="G39" s="32"/>
      <c r="H39" s="5"/>
    </row>
    <row r="41" spans="1:15" ht="12.75" customHeight="1" x14ac:dyDescent="0.2"/>
    <row r="44" spans="1:15" ht="15.75" x14ac:dyDescent="0.2">
      <c r="A44" s="33"/>
      <c r="B44" s="33"/>
      <c r="C44" s="33"/>
      <c r="D44" s="33"/>
      <c r="E44" s="33"/>
      <c r="F44" s="33"/>
      <c r="G44" s="33"/>
      <c r="H44" s="33"/>
      <c r="I44" s="33"/>
    </row>
    <row r="45" spans="1:15" ht="15.75" x14ac:dyDescent="0.2">
      <c r="A45" s="33"/>
      <c r="B45" s="33"/>
      <c r="C45" s="33"/>
      <c r="D45" s="33"/>
      <c r="E45" s="33"/>
      <c r="F45" s="33"/>
      <c r="G45" s="33"/>
      <c r="H45" s="33"/>
      <c r="I45" s="33"/>
    </row>
    <row r="46" spans="1:15" ht="15.75" x14ac:dyDescent="0.2">
      <c r="A46" s="33"/>
      <c r="B46" s="33"/>
      <c r="C46" s="33"/>
      <c r="D46" s="33"/>
      <c r="E46" s="33"/>
      <c r="F46" s="33"/>
      <c r="G46" s="33"/>
      <c r="H46" s="33"/>
      <c r="I46" s="33"/>
    </row>
    <row r="47" spans="1:15" ht="15.75" x14ac:dyDescent="0.2">
      <c r="A47" s="33"/>
      <c r="B47" s="33"/>
      <c r="C47" s="33"/>
      <c r="D47" s="33"/>
      <c r="E47" s="33"/>
      <c r="F47" s="33"/>
      <c r="G47" s="33"/>
      <c r="H47" s="33"/>
      <c r="I47" s="33"/>
    </row>
    <row r="48" spans="1:15" ht="15.75" x14ac:dyDescent="0.2">
      <c r="A48" s="33"/>
      <c r="B48" s="33"/>
      <c r="C48" s="33"/>
      <c r="D48" s="33"/>
      <c r="E48" s="33"/>
      <c r="F48" s="33"/>
      <c r="G48" s="33"/>
      <c r="H48" s="33"/>
      <c r="I48" s="33"/>
    </row>
    <row r="49" spans="1:9" ht="15.75" x14ac:dyDescent="0.2">
      <c r="A49" s="33"/>
      <c r="B49" s="33"/>
      <c r="C49" s="33"/>
      <c r="D49" s="33"/>
      <c r="E49" s="33"/>
      <c r="F49" s="33"/>
      <c r="G49" s="33"/>
      <c r="H49" s="33"/>
      <c r="I49" s="33"/>
    </row>
    <row r="50" spans="1:9" ht="15.75" x14ac:dyDescent="0.2">
      <c r="A50" s="33"/>
      <c r="B50" s="33"/>
      <c r="C50" s="33"/>
      <c r="D50" s="33"/>
      <c r="E50" s="33"/>
      <c r="F50" s="33"/>
      <c r="G50" s="33"/>
      <c r="H50" s="33"/>
      <c r="I50" s="33"/>
    </row>
    <row r="51" spans="1:9" ht="15.75" x14ac:dyDescent="0.2">
      <c r="A51" s="33"/>
      <c r="B51" s="33"/>
      <c r="C51" s="33"/>
      <c r="D51" s="33"/>
      <c r="E51" s="33"/>
      <c r="F51" s="33"/>
      <c r="G51" s="33"/>
      <c r="H51" s="33"/>
      <c r="I51" s="33"/>
    </row>
    <row r="52" spans="1:9" ht="15.75" x14ac:dyDescent="0.2">
      <c r="A52" s="33"/>
      <c r="B52" s="33"/>
      <c r="C52" s="33"/>
      <c r="D52" s="33"/>
      <c r="E52" s="33"/>
      <c r="F52" s="33"/>
      <c r="G52" s="33"/>
      <c r="H52" s="33"/>
      <c r="I52" s="33"/>
    </row>
    <row r="53" spans="1:9" ht="15.75" x14ac:dyDescent="0.2">
      <c r="A53" s="33"/>
      <c r="B53" s="33"/>
      <c r="C53" s="33"/>
      <c r="D53" s="33"/>
      <c r="E53" s="33"/>
      <c r="F53" s="33"/>
      <c r="G53" s="33"/>
      <c r="H53" s="33"/>
      <c r="I53" s="33"/>
    </row>
    <row r="54" spans="1:9" ht="15.75" x14ac:dyDescent="0.2">
      <c r="A54" s="33"/>
      <c r="B54" s="33"/>
      <c r="C54" s="33"/>
      <c r="D54" s="33"/>
      <c r="E54" s="33"/>
      <c r="F54" s="33"/>
      <c r="G54" s="33"/>
      <c r="H54" s="33"/>
      <c r="I54" s="33"/>
    </row>
    <row r="55" spans="1:9" ht="15.75" x14ac:dyDescent="0.2">
      <c r="A55" s="33"/>
      <c r="B55" s="33"/>
      <c r="C55" s="33"/>
      <c r="D55" s="33"/>
      <c r="E55" s="33"/>
      <c r="F55" s="33"/>
      <c r="G55" s="33"/>
      <c r="H55" s="33"/>
      <c r="I55" s="33"/>
    </row>
    <row r="56" spans="1:9" ht="15.75" x14ac:dyDescent="0.2">
      <c r="A56" s="33"/>
      <c r="B56" s="33"/>
      <c r="C56" s="33"/>
      <c r="D56" s="33"/>
      <c r="E56" s="33"/>
      <c r="F56" s="33"/>
      <c r="G56" s="33"/>
      <c r="H56" s="33"/>
      <c r="I56" s="33"/>
    </row>
    <row r="57" spans="1:9" ht="15.75" x14ac:dyDescent="0.2">
      <c r="A57" s="33"/>
      <c r="B57" s="33"/>
      <c r="C57" s="33"/>
      <c r="D57" s="33"/>
      <c r="E57" s="33"/>
      <c r="F57" s="33"/>
      <c r="G57" s="33"/>
      <c r="H57" s="33"/>
      <c r="I57" s="33"/>
    </row>
    <row r="58" spans="1:9" ht="15.75" x14ac:dyDescent="0.2">
      <c r="A58" s="33"/>
      <c r="B58" s="33"/>
      <c r="C58" s="33"/>
      <c r="D58" s="33"/>
      <c r="E58" s="33"/>
      <c r="F58" s="33"/>
      <c r="G58" s="33"/>
      <c r="H58" s="33"/>
      <c r="I58" s="33"/>
    </row>
    <row r="59" spans="1:9" ht="15.75" x14ac:dyDescent="0.2">
      <c r="A59" s="33"/>
      <c r="B59" s="33"/>
      <c r="C59" s="33"/>
      <c r="D59" s="33"/>
      <c r="E59" s="33"/>
      <c r="F59" s="33"/>
      <c r="G59" s="33"/>
      <c r="H59" s="33"/>
      <c r="I59" s="33"/>
    </row>
    <row r="60" spans="1:9" ht="15.75" x14ac:dyDescent="0.2">
      <c r="A60" s="33"/>
      <c r="B60" s="33"/>
      <c r="C60" s="33"/>
      <c r="D60" s="33"/>
      <c r="E60" s="33"/>
      <c r="F60" s="33"/>
      <c r="G60" s="33"/>
      <c r="H60" s="33"/>
      <c r="I60" s="33"/>
    </row>
    <row r="61" spans="1:9" ht="15.75" x14ac:dyDescent="0.2">
      <c r="A61" s="33"/>
      <c r="B61" s="33"/>
      <c r="C61" s="33"/>
      <c r="D61" s="33"/>
      <c r="E61" s="33"/>
      <c r="F61" s="33"/>
      <c r="G61" s="33"/>
      <c r="H61" s="33"/>
      <c r="I61" s="33"/>
    </row>
    <row r="62" spans="1:9" ht="15.75" x14ac:dyDescent="0.2">
      <c r="A62" s="33"/>
      <c r="B62" s="33"/>
      <c r="C62" s="33"/>
      <c r="D62" s="33"/>
      <c r="E62" s="33"/>
      <c r="F62" s="33"/>
      <c r="G62" s="33"/>
      <c r="H62" s="33"/>
      <c r="I62" s="33"/>
    </row>
    <row r="63" spans="1:9" ht="15.75" x14ac:dyDescent="0.2">
      <c r="A63" s="33"/>
      <c r="B63" s="33"/>
      <c r="C63" s="33"/>
      <c r="D63" s="33"/>
      <c r="E63" s="33"/>
      <c r="F63" s="33"/>
      <c r="G63" s="33"/>
      <c r="H63" s="33"/>
      <c r="I63" s="33"/>
    </row>
    <row r="64" spans="1:9" ht="15.75" x14ac:dyDescent="0.2">
      <c r="A64" s="33"/>
      <c r="B64" s="33"/>
      <c r="C64" s="33"/>
      <c r="D64" s="33"/>
      <c r="E64" s="33"/>
      <c r="F64" s="33"/>
      <c r="G64" s="33"/>
      <c r="H64" s="33"/>
      <c r="I64" s="33"/>
    </row>
    <row r="65" spans="1:9" ht="15.75" x14ac:dyDescent="0.2">
      <c r="A65" s="33"/>
      <c r="B65" s="33"/>
      <c r="C65" s="33"/>
      <c r="D65" s="33"/>
      <c r="E65" s="33"/>
      <c r="F65" s="33"/>
      <c r="G65" s="33"/>
      <c r="H65" s="33"/>
      <c r="I65" s="33"/>
    </row>
    <row r="66" spans="1:9" ht="15.75" x14ac:dyDescent="0.2">
      <c r="A66" s="33"/>
      <c r="B66" s="33"/>
      <c r="C66" s="33"/>
      <c r="D66" s="33"/>
      <c r="E66" s="33"/>
      <c r="F66" s="33"/>
      <c r="G66" s="33"/>
      <c r="H66" s="33"/>
      <c r="I66" s="33"/>
    </row>
    <row r="67" spans="1:9" ht="15.75" x14ac:dyDescent="0.2">
      <c r="A67" s="33"/>
      <c r="B67" s="33"/>
      <c r="C67" s="33"/>
      <c r="D67" s="33"/>
      <c r="E67" s="33"/>
      <c r="F67" s="33"/>
      <c r="G67" s="33"/>
      <c r="H67" s="33"/>
      <c r="I67" s="33"/>
    </row>
    <row r="68" spans="1:9" ht="15.75" x14ac:dyDescent="0.2">
      <c r="A68" s="33"/>
      <c r="B68" s="33"/>
      <c r="C68" s="33"/>
      <c r="D68" s="33"/>
      <c r="E68" s="33"/>
      <c r="F68" s="33"/>
      <c r="G68" s="33"/>
      <c r="H68" s="33"/>
      <c r="I68" s="33"/>
    </row>
    <row r="69" spans="1:9" ht="15.75" x14ac:dyDescent="0.2">
      <c r="A69" s="33"/>
      <c r="B69" s="33"/>
      <c r="C69" s="33"/>
      <c r="D69" s="33"/>
      <c r="E69" s="33"/>
      <c r="F69" s="33"/>
      <c r="G69" s="33"/>
      <c r="H69" s="33"/>
      <c r="I69" s="33"/>
    </row>
    <row r="70" spans="1:9" ht="15.75" x14ac:dyDescent="0.2">
      <c r="A70" s="33"/>
      <c r="B70" s="33"/>
      <c r="C70" s="33"/>
      <c r="D70" s="33"/>
      <c r="E70" s="33"/>
      <c r="F70" s="33"/>
      <c r="G70" s="33"/>
      <c r="H70" s="33"/>
      <c r="I70" s="33"/>
    </row>
    <row r="71" spans="1:9" ht="15.75" x14ac:dyDescent="0.2">
      <c r="A71" s="33"/>
      <c r="B71" s="33"/>
      <c r="C71" s="33"/>
      <c r="D71" s="33"/>
      <c r="E71" s="33"/>
      <c r="F71" s="33"/>
      <c r="G71" s="33"/>
      <c r="H71" s="33"/>
      <c r="I71" s="33"/>
    </row>
    <row r="72" spans="1:9" ht="15.75" x14ac:dyDescent="0.2">
      <c r="A72" s="33"/>
      <c r="B72" s="33"/>
      <c r="C72" s="33"/>
      <c r="D72" s="33"/>
      <c r="E72" s="33"/>
      <c r="F72" s="33"/>
      <c r="G72" s="33"/>
      <c r="H72" s="33"/>
      <c r="I72" s="33"/>
    </row>
    <row r="73" spans="1:9" ht="15.75" x14ac:dyDescent="0.2">
      <c r="A73" s="33"/>
      <c r="B73" s="33"/>
      <c r="C73" s="33"/>
      <c r="D73" s="33"/>
      <c r="E73" s="33"/>
      <c r="F73" s="33"/>
      <c r="G73" s="33"/>
      <c r="H73" s="33"/>
      <c r="I73" s="33"/>
    </row>
    <row r="74" spans="1:9" ht="15.75" x14ac:dyDescent="0.2">
      <c r="A74" s="33"/>
      <c r="B74" s="33"/>
      <c r="C74" s="33"/>
      <c r="D74" s="33"/>
      <c r="E74" s="33"/>
      <c r="F74" s="33"/>
      <c r="G74" s="33"/>
      <c r="H74" s="33"/>
      <c r="I74" s="33"/>
    </row>
    <row r="75" spans="1:9" ht="15.75" x14ac:dyDescent="0.2">
      <c r="A75" s="33"/>
      <c r="B75" s="33"/>
      <c r="C75" s="33"/>
      <c r="D75" s="33"/>
      <c r="E75" s="33"/>
      <c r="F75" s="33"/>
      <c r="G75" s="33"/>
      <c r="H75" s="33"/>
      <c r="I75" s="33"/>
    </row>
    <row r="76" spans="1:9" ht="15.75" x14ac:dyDescent="0.2">
      <c r="A76" s="33"/>
      <c r="B76" s="33"/>
      <c r="C76" s="33"/>
      <c r="D76" s="33"/>
      <c r="E76" s="33"/>
      <c r="F76" s="33"/>
      <c r="G76" s="33"/>
      <c r="H76" s="33"/>
      <c r="I76" s="33"/>
    </row>
    <row r="77" spans="1:9" ht="15.75" x14ac:dyDescent="0.2">
      <c r="A77" s="33"/>
      <c r="B77" s="33"/>
      <c r="C77" s="33"/>
      <c r="D77" s="33"/>
      <c r="E77" s="33"/>
      <c r="F77" s="33"/>
      <c r="G77" s="33"/>
      <c r="H77" s="33"/>
      <c r="I77" s="33"/>
    </row>
    <row r="78" spans="1:9" ht="15.75" x14ac:dyDescent="0.2">
      <c r="A78" s="33"/>
      <c r="B78" s="33"/>
      <c r="C78" s="33"/>
      <c r="D78" s="33"/>
      <c r="E78" s="33"/>
      <c r="F78" s="33"/>
      <c r="G78" s="33"/>
      <c r="H78" s="33"/>
      <c r="I78" s="33"/>
    </row>
    <row r="79" spans="1:9" ht="15.75" x14ac:dyDescent="0.2">
      <c r="A79" s="33"/>
      <c r="B79" s="33"/>
      <c r="C79" s="33"/>
      <c r="D79" s="33"/>
      <c r="E79" s="33"/>
      <c r="F79" s="33"/>
      <c r="G79" s="33"/>
      <c r="H79" s="33"/>
      <c r="I79" s="33"/>
    </row>
    <row r="80" spans="1:9" ht="15.75" x14ac:dyDescent="0.2">
      <c r="A80" s="33"/>
      <c r="B80" s="33"/>
      <c r="C80" s="33"/>
      <c r="D80" s="33"/>
      <c r="E80" s="33"/>
      <c r="F80" s="33"/>
      <c r="G80" s="33"/>
      <c r="H80" s="33"/>
      <c r="I80" s="33"/>
    </row>
    <row r="81" spans="1:9" ht="15.75" x14ac:dyDescent="0.2">
      <c r="A81" s="33"/>
      <c r="B81" s="33"/>
      <c r="C81" s="33"/>
      <c r="D81" s="33"/>
      <c r="E81" s="33"/>
      <c r="F81" s="33"/>
      <c r="G81" s="33"/>
      <c r="H81" s="33"/>
      <c r="I81" s="33"/>
    </row>
    <row r="82" spans="1:9" ht="15.75" x14ac:dyDescent="0.2">
      <c r="A82" s="33"/>
      <c r="B82" s="33"/>
      <c r="C82" s="33"/>
      <c r="D82" s="33"/>
      <c r="E82" s="33"/>
      <c r="F82" s="33"/>
      <c r="G82" s="33"/>
      <c r="H82" s="33"/>
      <c r="I82" s="33"/>
    </row>
    <row r="83" spans="1:9" ht="15.75" x14ac:dyDescent="0.2">
      <c r="A83" s="33"/>
      <c r="B83" s="33"/>
      <c r="C83" s="33"/>
      <c r="D83" s="33"/>
      <c r="E83" s="33"/>
      <c r="F83" s="33"/>
      <c r="G83" s="33"/>
      <c r="H83" s="33"/>
      <c r="I83" s="33"/>
    </row>
    <row r="84" spans="1:9" ht="15.75" x14ac:dyDescent="0.2">
      <c r="A84" s="33"/>
      <c r="B84" s="33"/>
      <c r="C84" s="33"/>
      <c r="D84" s="33"/>
      <c r="E84" s="33"/>
      <c r="F84" s="33"/>
      <c r="G84" s="33"/>
      <c r="H84" s="33"/>
      <c r="I84" s="33"/>
    </row>
    <row r="85" spans="1:9" ht="15.75" x14ac:dyDescent="0.2">
      <c r="A85" s="33"/>
      <c r="B85" s="33"/>
      <c r="C85" s="33"/>
      <c r="D85" s="33"/>
      <c r="E85" s="33"/>
      <c r="F85" s="33"/>
      <c r="G85" s="33"/>
      <c r="H85" s="33"/>
      <c r="I85" s="33"/>
    </row>
    <row r="86" spans="1:9" ht="15.75" x14ac:dyDescent="0.2">
      <c r="A86" s="33"/>
      <c r="B86" s="33"/>
      <c r="C86" s="33"/>
      <c r="D86" s="33"/>
      <c r="E86" s="33"/>
      <c r="F86" s="33"/>
      <c r="G86" s="33"/>
      <c r="H86" s="33"/>
      <c r="I86" s="33"/>
    </row>
    <row r="87" spans="1:9" ht="15.75" x14ac:dyDescent="0.2">
      <c r="A87" s="33"/>
      <c r="B87" s="33"/>
      <c r="C87" s="33"/>
      <c r="D87" s="33"/>
      <c r="E87" s="33"/>
      <c r="F87" s="33"/>
      <c r="G87" s="33"/>
      <c r="H87" s="33"/>
      <c r="I87" s="33"/>
    </row>
    <row r="88" spans="1:9" ht="15.75" x14ac:dyDescent="0.2">
      <c r="A88" s="33"/>
      <c r="B88" s="33"/>
      <c r="C88" s="33"/>
      <c r="D88" s="33"/>
      <c r="E88" s="33"/>
      <c r="F88" s="33"/>
      <c r="G88" s="33"/>
      <c r="H88" s="33"/>
      <c r="I88" s="33"/>
    </row>
    <row r="89" spans="1:9" ht="15.75" x14ac:dyDescent="0.2">
      <c r="A89" s="33"/>
      <c r="B89" s="33"/>
      <c r="C89" s="33"/>
      <c r="D89" s="33"/>
      <c r="E89" s="33"/>
      <c r="F89" s="33"/>
      <c r="G89" s="33"/>
      <c r="H89" s="33"/>
      <c r="I89" s="33"/>
    </row>
    <row r="90" spans="1:9" ht="15.75" x14ac:dyDescent="0.2">
      <c r="A90" s="33"/>
      <c r="B90" s="33"/>
      <c r="C90" s="33"/>
      <c r="D90" s="33"/>
      <c r="E90" s="33"/>
      <c r="F90" s="33"/>
      <c r="G90" s="33"/>
      <c r="H90" s="33"/>
      <c r="I90" s="33"/>
    </row>
    <row r="91" spans="1:9" ht="15.75" x14ac:dyDescent="0.2">
      <c r="A91" s="33"/>
      <c r="B91" s="33"/>
      <c r="C91" s="33"/>
      <c r="D91" s="33"/>
      <c r="E91" s="33"/>
      <c r="F91" s="33"/>
      <c r="G91" s="33"/>
      <c r="H91" s="33"/>
      <c r="I91" s="33"/>
    </row>
    <row r="92" spans="1:9" ht="15.75" x14ac:dyDescent="0.2">
      <c r="A92" s="33"/>
      <c r="B92" s="33"/>
      <c r="C92" s="33"/>
      <c r="D92" s="33"/>
      <c r="E92" s="33"/>
      <c r="F92" s="33"/>
      <c r="G92" s="33"/>
      <c r="H92" s="33"/>
      <c r="I92" s="33"/>
    </row>
    <row r="93" spans="1:9" ht="15.75" x14ac:dyDescent="0.2">
      <c r="A93" s="33"/>
      <c r="B93" s="33"/>
      <c r="C93" s="33"/>
      <c r="D93" s="33"/>
      <c r="E93" s="33"/>
      <c r="F93" s="33"/>
      <c r="G93" s="33"/>
      <c r="H93" s="33"/>
      <c r="I93" s="33"/>
    </row>
    <row r="94" spans="1:9" ht="15.75" x14ac:dyDescent="0.2">
      <c r="A94" s="33"/>
      <c r="B94" s="33"/>
      <c r="C94" s="33"/>
      <c r="D94" s="33"/>
      <c r="E94" s="33"/>
      <c r="F94" s="33"/>
      <c r="G94" s="33"/>
      <c r="H94" s="33"/>
      <c r="I94" s="33"/>
    </row>
    <row r="95" spans="1:9" ht="15.75" x14ac:dyDescent="0.2">
      <c r="A95" s="33"/>
      <c r="B95" s="33"/>
      <c r="C95" s="33"/>
      <c r="D95" s="33"/>
      <c r="E95" s="33"/>
      <c r="F95" s="33"/>
      <c r="G95" s="33"/>
      <c r="H95" s="33"/>
      <c r="I95" s="33"/>
    </row>
    <row r="96" spans="1:9" ht="15.75" x14ac:dyDescent="0.2">
      <c r="A96" s="33"/>
      <c r="B96" s="33"/>
      <c r="C96" s="33"/>
      <c r="D96" s="33"/>
      <c r="E96" s="33"/>
      <c r="F96" s="33"/>
      <c r="G96" s="33"/>
      <c r="H96" s="33"/>
      <c r="I96" s="33"/>
    </row>
    <row r="97" spans="1:9" ht="15.75" x14ac:dyDescent="0.2">
      <c r="A97" s="33"/>
      <c r="B97" s="33"/>
      <c r="C97" s="33"/>
      <c r="D97" s="33"/>
      <c r="E97" s="33"/>
      <c r="F97" s="33"/>
      <c r="G97" s="33"/>
      <c r="H97" s="33"/>
      <c r="I97" s="33"/>
    </row>
    <row r="98" spans="1:9" ht="15.75" x14ac:dyDescent="0.2">
      <c r="A98" s="33"/>
      <c r="B98" s="33"/>
      <c r="C98" s="33"/>
      <c r="D98" s="33"/>
      <c r="E98" s="33"/>
      <c r="F98" s="33"/>
      <c r="G98" s="33"/>
      <c r="H98" s="33"/>
      <c r="I98" s="33"/>
    </row>
    <row r="99" spans="1:9" ht="15.75" x14ac:dyDescent="0.2">
      <c r="A99" s="33"/>
      <c r="B99" s="33"/>
      <c r="C99" s="33"/>
      <c r="D99" s="33"/>
      <c r="E99" s="33"/>
      <c r="F99" s="33"/>
      <c r="G99" s="33"/>
      <c r="H99" s="33"/>
      <c r="I99" s="33"/>
    </row>
    <row r="100" spans="1:9" ht="15.75" x14ac:dyDescent="0.2">
      <c r="A100" s="33"/>
      <c r="B100" s="33"/>
      <c r="C100" s="33"/>
      <c r="D100" s="33"/>
      <c r="E100" s="33"/>
      <c r="F100" s="33"/>
      <c r="G100" s="33"/>
      <c r="H100" s="33"/>
      <c r="I100" s="33"/>
    </row>
    <row r="101" spans="1:9" ht="15.75" x14ac:dyDescent="0.2">
      <c r="A101" s="33"/>
      <c r="B101" s="33"/>
      <c r="C101" s="33"/>
      <c r="D101" s="33"/>
      <c r="E101" s="33"/>
      <c r="F101" s="33"/>
      <c r="G101" s="33"/>
      <c r="H101" s="33"/>
      <c r="I101" s="33"/>
    </row>
    <row r="102" spans="1:9" ht="15.75" x14ac:dyDescent="0.2">
      <c r="A102" s="33"/>
      <c r="B102" s="33"/>
      <c r="C102" s="33"/>
      <c r="D102" s="33"/>
      <c r="E102" s="33"/>
      <c r="F102" s="33"/>
      <c r="G102" s="33"/>
      <c r="H102" s="33"/>
      <c r="I102" s="33"/>
    </row>
    <row r="103" spans="1:9" ht="15.75" x14ac:dyDescent="0.2">
      <c r="A103" s="33"/>
      <c r="B103" s="33"/>
      <c r="C103" s="33"/>
      <c r="D103" s="33"/>
      <c r="E103" s="33"/>
      <c r="F103" s="33"/>
      <c r="G103" s="33"/>
      <c r="H103" s="33"/>
      <c r="I103" s="33"/>
    </row>
    <row r="104" spans="1:9" ht="15.75" x14ac:dyDescent="0.2">
      <c r="A104" s="33"/>
      <c r="B104" s="33"/>
      <c r="C104" s="33"/>
      <c r="D104" s="33"/>
      <c r="E104" s="33"/>
      <c r="F104" s="33"/>
      <c r="G104" s="33"/>
      <c r="H104" s="33"/>
      <c r="I104" s="33"/>
    </row>
    <row r="105" spans="1:9" ht="15.75" x14ac:dyDescent="0.2">
      <c r="A105" s="33"/>
      <c r="B105" s="33"/>
      <c r="C105" s="33"/>
      <c r="D105" s="33"/>
      <c r="E105" s="33"/>
      <c r="F105" s="33"/>
      <c r="G105" s="33"/>
      <c r="H105" s="33"/>
      <c r="I105" s="33"/>
    </row>
    <row r="106" spans="1:9" ht="15.75" x14ac:dyDescent="0.2">
      <c r="A106" s="33"/>
      <c r="B106" s="33"/>
      <c r="C106" s="33"/>
      <c r="D106" s="33"/>
      <c r="E106" s="33"/>
      <c r="F106" s="33"/>
      <c r="G106" s="33"/>
      <c r="H106" s="33"/>
      <c r="I106" s="33"/>
    </row>
    <row r="107" spans="1:9" ht="15.75" x14ac:dyDescent="0.2">
      <c r="A107" s="33"/>
      <c r="B107" s="33"/>
      <c r="C107" s="33"/>
      <c r="D107" s="33"/>
      <c r="E107" s="33"/>
      <c r="F107" s="33"/>
      <c r="G107" s="33"/>
      <c r="H107" s="33"/>
      <c r="I107" s="33"/>
    </row>
    <row r="108" spans="1:9" ht="15.75" x14ac:dyDescent="0.2">
      <c r="A108" s="33"/>
      <c r="B108" s="33"/>
      <c r="C108" s="33"/>
      <c r="D108" s="33"/>
      <c r="E108" s="33"/>
      <c r="F108" s="33"/>
      <c r="G108" s="33"/>
      <c r="H108" s="33"/>
      <c r="I108" s="33"/>
    </row>
    <row r="109" spans="1:9" ht="15.75" x14ac:dyDescent="0.2">
      <c r="A109" s="33"/>
      <c r="B109" s="33"/>
      <c r="C109" s="33"/>
      <c r="D109" s="33"/>
      <c r="E109" s="33"/>
      <c r="F109" s="33"/>
      <c r="G109" s="33"/>
      <c r="H109" s="33"/>
      <c r="I109" s="33"/>
    </row>
    <row r="110" spans="1:9" ht="15.75" x14ac:dyDescent="0.2">
      <c r="A110" s="33"/>
      <c r="B110" s="33"/>
      <c r="C110" s="33"/>
      <c r="D110" s="33"/>
      <c r="E110" s="33"/>
      <c r="F110" s="33"/>
      <c r="G110" s="33"/>
      <c r="H110" s="33"/>
      <c r="I110" s="33"/>
    </row>
    <row r="111" spans="1:9" ht="15.75" x14ac:dyDescent="0.2">
      <c r="A111" s="33"/>
      <c r="B111" s="33"/>
      <c r="C111" s="33"/>
      <c r="D111" s="33"/>
      <c r="E111" s="33"/>
      <c r="F111" s="33"/>
      <c r="G111" s="33"/>
      <c r="H111" s="33"/>
      <c r="I111" s="33"/>
    </row>
    <row r="112" spans="1:9" ht="15.75" x14ac:dyDescent="0.2">
      <c r="A112" s="33"/>
      <c r="B112" s="33"/>
      <c r="C112" s="33"/>
      <c r="D112" s="33"/>
      <c r="E112" s="33"/>
      <c r="F112" s="33"/>
      <c r="G112" s="33"/>
      <c r="H112" s="33"/>
      <c r="I112" s="33"/>
    </row>
    <row r="113" spans="1:9" ht="15.75" x14ac:dyDescent="0.2">
      <c r="A113" s="33"/>
      <c r="B113" s="33"/>
      <c r="C113" s="33"/>
      <c r="D113" s="33"/>
      <c r="E113" s="33"/>
      <c r="F113" s="33"/>
      <c r="G113" s="33"/>
      <c r="H113" s="33"/>
      <c r="I113" s="33"/>
    </row>
    <row r="114" spans="1:9" ht="15.75" x14ac:dyDescent="0.2">
      <c r="A114" s="33"/>
      <c r="B114" s="33"/>
      <c r="C114" s="33"/>
      <c r="D114" s="33"/>
      <c r="E114" s="33"/>
      <c r="F114" s="33"/>
      <c r="G114" s="33"/>
      <c r="H114" s="33"/>
      <c r="I114" s="33"/>
    </row>
    <row r="115" spans="1:9" ht="15.75" x14ac:dyDescent="0.2">
      <c r="A115" s="33"/>
      <c r="B115" s="33"/>
      <c r="C115" s="33"/>
      <c r="D115" s="33"/>
      <c r="E115" s="33"/>
      <c r="F115" s="33"/>
      <c r="G115" s="33"/>
      <c r="H115" s="33"/>
      <c r="I115" s="33"/>
    </row>
    <row r="116" spans="1:9" ht="15.75" x14ac:dyDescent="0.2">
      <c r="A116" s="33"/>
      <c r="B116" s="33"/>
      <c r="C116" s="33"/>
      <c r="D116" s="33"/>
      <c r="E116" s="33"/>
      <c r="F116" s="33"/>
      <c r="G116" s="33"/>
      <c r="H116" s="33"/>
      <c r="I116" s="33"/>
    </row>
    <row r="117" spans="1:9" ht="15.75" x14ac:dyDescent="0.2">
      <c r="A117" s="33"/>
      <c r="B117" s="33"/>
      <c r="C117" s="33"/>
      <c r="D117" s="33"/>
      <c r="E117" s="33"/>
      <c r="F117" s="33"/>
      <c r="G117" s="33"/>
      <c r="H117" s="33"/>
      <c r="I117" s="33"/>
    </row>
    <row r="118" spans="1:9" ht="15.75" x14ac:dyDescent="0.2">
      <c r="A118" s="33"/>
      <c r="B118" s="33"/>
      <c r="C118" s="33"/>
      <c r="D118" s="33"/>
      <c r="E118" s="33"/>
      <c r="F118" s="33"/>
      <c r="G118" s="33"/>
      <c r="H118" s="33"/>
      <c r="I118" s="33"/>
    </row>
    <row r="119" spans="1:9" ht="15.75" x14ac:dyDescent="0.2">
      <c r="A119" s="33"/>
      <c r="B119" s="33"/>
      <c r="C119" s="33"/>
      <c r="D119" s="33"/>
      <c r="E119" s="33"/>
      <c r="F119" s="33"/>
      <c r="G119" s="33"/>
      <c r="H119" s="33"/>
      <c r="I119" s="33"/>
    </row>
    <row r="120" spans="1:9" ht="15.75" x14ac:dyDescent="0.2">
      <c r="A120" s="33"/>
      <c r="B120" s="33"/>
      <c r="C120" s="33"/>
      <c r="D120" s="33"/>
      <c r="E120" s="33"/>
      <c r="F120" s="33"/>
      <c r="G120" s="33"/>
      <c r="H120" s="33"/>
      <c r="I120" s="33"/>
    </row>
    <row r="121" spans="1:9" ht="15.75" x14ac:dyDescent="0.2">
      <c r="A121" s="33"/>
      <c r="B121" s="33"/>
      <c r="C121" s="33"/>
      <c r="D121" s="33"/>
      <c r="E121" s="33"/>
      <c r="F121" s="33"/>
      <c r="G121" s="33"/>
      <c r="H121" s="33"/>
      <c r="I121" s="33"/>
    </row>
    <row r="122" spans="1:9" ht="15.75" x14ac:dyDescent="0.2">
      <c r="A122" s="33"/>
      <c r="B122" s="33"/>
      <c r="C122" s="33"/>
      <c r="D122" s="33"/>
      <c r="E122" s="33"/>
      <c r="F122" s="33"/>
      <c r="G122" s="33"/>
      <c r="H122" s="33"/>
      <c r="I122" s="33"/>
    </row>
    <row r="123" spans="1:9" ht="15.75" x14ac:dyDescent="0.2">
      <c r="A123" s="33"/>
      <c r="B123" s="33"/>
      <c r="C123" s="33"/>
      <c r="D123" s="33"/>
      <c r="E123" s="33"/>
      <c r="F123" s="33"/>
      <c r="G123" s="33"/>
      <c r="H123" s="33"/>
      <c r="I123" s="33"/>
    </row>
    <row r="124" spans="1:9" ht="15.75" x14ac:dyDescent="0.2">
      <c r="A124" s="33"/>
      <c r="B124" s="33"/>
      <c r="C124" s="33"/>
      <c r="D124" s="33"/>
      <c r="E124" s="33"/>
      <c r="F124" s="33"/>
      <c r="G124" s="33"/>
      <c r="H124" s="33"/>
      <c r="I124" s="33"/>
    </row>
    <row r="125" spans="1:9" ht="15.75" x14ac:dyDescent="0.2">
      <c r="A125" s="33"/>
      <c r="B125" s="33"/>
      <c r="C125" s="33"/>
      <c r="D125" s="33"/>
      <c r="E125" s="33"/>
      <c r="F125" s="33"/>
      <c r="G125" s="33"/>
      <c r="H125" s="33"/>
      <c r="I125" s="33"/>
    </row>
    <row r="126" spans="1:9" ht="15.75" x14ac:dyDescent="0.2">
      <c r="A126" s="33"/>
      <c r="B126" s="33"/>
      <c r="C126" s="33"/>
      <c r="D126" s="33"/>
      <c r="E126" s="33"/>
      <c r="F126" s="33"/>
      <c r="G126" s="33"/>
      <c r="H126" s="33"/>
      <c r="I126" s="33"/>
    </row>
    <row r="127" spans="1:9" ht="15.75" x14ac:dyDescent="0.2">
      <c r="A127" s="33"/>
      <c r="B127" s="33"/>
      <c r="C127" s="33"/>
      <c r="D127" s="33"/>
      <c r="E127" s="33"/>
      <c r="F127" s="33"/>
      <c r="G127" s="33"/>
      <c r="H127" s="33"/>
      <c r="I127" s="33"/>
    </row>
    <row r="128" spans="1:9" ht="15.75" x14ac:dyDescent="0.2">
      <c r="A128" s="33"/>
      <c r="B128" s="33"/>
      <c r="C128" s="33"/>
      <c r="D128" s="33"/>
      <c r="E128" s="33"/>
      <c r="F128" s="33"/>
      <c r="G128" s="33"/>
      <c r="H128" s="33"/>
      <c r="I128" s="33"/>
    </row>
    <row r="129" spans="1:9" ht="15.75" x14ac:dyDescent="0.2">
      <c r="A129" s="33"/>
      <c r="B129" s="33"/>
      <c r="C129" s="33"/>
      <c r="D129" s="33"/>
      <c r="E129" s="33"/>
      <c r="F129" s="33"/>
      <c r="G129" s="33"/>
      <c r="H129" s="33"/>
      <c r="I129" s="33"/>
    </row>
    <row r="130" spans="1:9" ht="15.75" x14ac:dyDescent="0.2">
      <c r="A130" s="33"/>
      <c r="B130" s="33"/>
      <c r="C130" s="33"/>
      <c r="D130" s="33"/>
      <c r="E130" s="33"/>
      <c r="F130" s="33"/>
      <c r="G130" s="33"/>
      <c r="H130" s="33"/>
      <c r="I130" s="33"/>
    </row>
    <row r="131" spans="1:9" ht="15.75" x14ac:dyDescent="0.2">
      <c r="A131" s="33"/>
      <c r="B131" s="33"/>
      <c r="C131" s="33"/>
      <c r="D131" s="33"/>
      <c r="E131" s="33"/>
      <c r="F131" s="33"/>
      <c r="G131" s="33"/>
      <c r="H131" s="33"/>
      <c r="I131" s="33"/>
    </row>
    <row r="132" spans="1:9" ht="15.75" x14ac:dyDescent="0.2">
      <c r="A132" s="33"/>
      <c r="B132" s="33"/>
      <c r="C132" s="33"/>
      <c r="D132" s="33"/>
      <c r="E132" s="33"/>
      <c r="F132" s="33"/>
      <c r="G132" s="33"/>
      <c r="H132" s="33"/>
      <c r="I132" s="33"/>
    </row>
    <row r="133" spans="1:9" ht="15.75" x14ac:dyDescent="0.2">
      <c r="A133" s="33"/>
      <c r="B133" s="33"/>
      <c r="C133" s="33"/>
      <c r="D133" s="33"/>
      <c r="E133" s="33"/>
      <c r="F133" s="33"/>
      <c r="G133" s="33"/>
      <c r="H133" s="33"/>
      <c r="I133" s="33"/>
    </row>
    <row r="134" spans="1:9" ht="15.75" x14ac:dyDescent="0.2">
      <c r="A134" s="33"/>
      <c r="B134" s="33"/>
      <c r="C134" s="33"/>
      <c r="D134" s="33"/>
      <c r="E134" s="33"/>
      <c r="F134" s="33"/>
      <c r="G134" s="33"/>
      <c r="H134" s="33"/>
      <c r="I134" s="33"/>
    </row>
    <row r="135" spans="1:9" ht="15.75" x14ac:dyDescent="0.2">
      <c r="A135" s="33"/>
      <c r="B135" s="33"/>
      <c r="C135" s="33"/>
      <c r="D135" s="33"/>
      <c r="E135" s="33"/>
      <c r="F135" s="33"/>
      <c r="G135" s="33"/>
      <c r="H135" s="33"/>
      <c r="I135" s="33"/>
    </row>
    <row r="136" spans="1:9" ht="15.75" x14ac:dyDescent="0.2">
      <c r="A136" s="33"/>
      <c r="B136" s="33"/>
      <c r="C136" s="33"/>
      <c r="D136" s="33"/>
      <c r="E136" s="33"/>
      <c r="F136" s="33"/>
      <c r="G136" s="33"/>
      <c r="H136" s="33"/>
      <c r="I136" s="33"/>
    </row>
    <row r="137" spans="1:9" ht="15.75" x14ac:dyDescent="0.2">
      <c r="A137" s="33"/>
      <c r="B137" s="33"/>
      <c r="C137" s="33"/>
      <c r="D137" s="33"/>
      <c r="E137" s="33"/>
      <c r="F137" s="33"/>
      <c r="G137" s="33"/>
      <c r="H137" s="33"/>
      <c r="I137" s="33"/>
    </row>
    <row r="138" spans="1:9" ht="15.75" x14ac:dyDescent="0.2">
      <c r="A138" s="33"/>
      <c r="B138" s="33"/>
      <c r="C138" s="33"/>
      <c r="D138" s="33"/>
      <c r="E138" s="33"/>
      <c r="F138" s="33"/>
      <c r="G138" s="33"/>
      <c r="H138" s="33"/>
      <c r="I138" s="33"/>
    </row>
    <row r="139" spans="1:9" ht="15.75" x14ac:dyDescent="0.2">
      <c r="A139" s="33"/>
      <c r="B139" s="33"/>
      <c r="C139" s="33"/>
      <c r="D139" s="33"/>
      <c r="E139" s="33"/>
      <c r="F139" s="33"/>
      <c r="G139" s="33"/>
      <c r="H139" s="33"/>
      <c r="I139" s="33"/>
    </row>
    <row r="140" spans="1:9" ht="15.75" x14ac:dyDescent="0.2">
      <c r="A140" s="33"/>
      <c r="B140" s="33"/>
      <c r="C140" s="33"/>
      <c r="D140" s="33"/>
      <c r="E140" s="33"/>
      <c r="F140" s="33"/>
      <c r="G140" s="33"/>
      <c r="H140" s="33"/>
      <c r="I140" s="33"/>
    </row>
    <row r="141" spans="1:9" ht="15.75" x14ac:dyDescent="0.2">
      <c r="A141" s="33"/>
      <c r="B141" s="33"/>
      <c r="C141" s="33"/>
      <c r="D141" s="33"/>
      <c r="E141" s="33"/>
      <c r="F141" s="33"/>
      <c r="G141" s="33"/>
      <c r="H141" s="33"/>
      <c r="I141" s="33"/>
    </row>
    <row r="142" spans="1:9" ht="15.75" x14ac:dyDescent="0.2">
      <c r="A142" s="33"/>
      <c r="B142" s="33"/>
      <c r="C142" s="33"/>
      <c r="D142" s="33"/>
      <c r="E142" s="33"/>
      <c r="F142" s="33"/>
      <c r="G142" s="33"/>
      <c r="H142" s="33"/>
      <c r="I142" s="33"/>
    </row>
    <row r="143" spans="1:9" ht="15.75" x14ac:dyDescent="0.2">
      <c r="A143" s="33"/>
      <c r="B143" s="33"/>
      <c r="C143" s="33"/>
      <c r="D143" s="33"/>
      <c r="E143" s="33"/>
      <c r="F143" s="33"/>
      <c r="G143" s="33"/>
      <c r="H143" s="33"/>
      <c r="I143" s="33"/>
    </row>
    <row r="144" spans="1:9" ht="15.75" x14ac:dyDescent="0.2">
      <c r="A144" s="33"/>
      <c r="B144" s="33"/>
      <c r="C144" s="33"/>
      <c r="D144" s="33"/>
      <c r="E144" s="33"/>
      <c r="F144" s="33"/>
      <c r="G144" s="33"/>
      <c r="H144" s="33"/>
      <c r="I144" s="33"/>
    </row>
    <row r="145" spans="1:12" ht="15.75" x14ac:dyDescent="0.2">
      <c r="A145" s="33"/>
      <c r="B145" s="33"/>
      <c r="C145" s="33"/>
      <c r="D145" s="33"/>
      <c r="E145" s="33"/>
      <c r="F145" s="33"/>
      <c r="G145" s="33"/>
      <c r="H145" s="33"/>
      <c r="I145" s="33"/>
    </row>
    <row r="146" spans="1:12" ht="15.75" x14ac:dyDescent="0.2">
      <c r="A146" s="33"/>
      <c r="B146" s="33"/>
      <c r="C146" s="33"/>
      <c r="D146" s="33"/>
      <c r="E146" s="33"/>
      <c r="F146" s="33"/>
      <c r="G146" s="33"/>
      <c r="H146" s="33"/>
      <c r="I146" s="33"/>
    </row>
    <row r="147" spans="1:12" ht="15.75" x14ac:dyDescent="0.2">
      <c r="A147" s="33"/>
      <c r="B147" s="33"/>
      <c r="C147" s="33"/>
      <c r="D147" s="33"/>
      <c r="E147" s="33"/>
      <c r="F147" s="33"/>
      <c r="G147" s="33"/>
      <c r="H147" s="33"/>
      <c r="I147" s="33"/>
    </row>
    <row r="148" spans="1:12" ht="15.75" x14ac:dyDescent="0.2">
      <c r="A148" s="33"/>
      <c r="B148" s="33"/>
      <c r="C148" s="33"/>
      <c r="D148" s="33"/>
      <c r="E148" s="33"/>
      <c r="F148" s="33"/>
      <c r="G148" s="33"/>
      <c r="H148" s="33"/>
      <c r="I148" s="33"/>
    </row>
    <row r="149" spans="1:12" s="1" customFormat="1" ht="15" x14ac:dyDescent="0.25">
      <c r="A149" s="34"/>
      <c r="B149" s="34"/>
      <c r="C149" s="34"/>
      <c r="D149" s="34"/>
      <c r="E149" s="35"/>
      <c r="F149" s="34"/>
      <c r="G149" s="34"/>
      <c r="H149" s="34"/>
      <c r="I149" s="34"/>
      <c r="J149" s="34"/>
      <c r="K149" s="34"/>
      <c r="L149" s="34"/>
    </row>
    <row r="150" spans="1:12" s="1" customFormat="1" ht="15" x14ac:dyDescent="0.25">
      <c r="A150" s="36">
        <v>1</v>
      </c>
      <c r="B150" s="37" t="s">
        <v>2</v>
      </c>
      <c r="C150" s="38" t="e">
        <f>+I19</f>
        <v>#REF!</v>
      </c>
      <c r="D150" s="39"/>
      <c r="E150" s="34"/>
      <c r="F150" s="34"/>
      <c r="G150" s="34"/>
      <c r="H150" s="34"/>
      <c r="I150" s="34"/>
      <c r="J150" s="34"/>
      <c r="K150" s="34"/>
      <c r="L150" s="34"/>
    </row>
    <row r="151" spans="1:12" s="1" customFormat="1" ht="15" x14ac:dyDescent="0.25">
      <c r="A151" s="36">
        <v>2</v>
      </c>
      <c r="B151" s="37" t="s">
        <v>3</v>
      </c>
      <c r="C151" s="40" t="s">
        <v>4</v>
      </c>
      <c r="D151" s="41" t="e">
        <f>INT($C$150/100000000000)</f>
        <v>#REF!</v>
      </c>
      <c r="E151" s="42" t="e">
        <f>D151*100000000000</f>
        <v>#REF!</v>
      </c>
      <c r="F151" s="43" t="e">
        <f>IF(OR(D151=0,D151=1),"",LOOKUP(D151,A$150:A248,B$150:B248))</f>
        <v>#REF!</v>
      </c>
      <c r="G151" s="44" t="e">
        <f>IF(D151&gt;0,"Cent","")</f>
        <v>#REF!</v>
      </c>
      <c r="H151" s="45" t="e">
        <f t="shared" ref="H151:H159" si="0">IF(AND(F151="",G151=""),"",CONCATENATE(F151," ",G151," "))</f>
        <v>#REF!</v>
      </c>
      <c r="I151" s="34"/>
      <c r="J151" s="34"/>
      <c r="K151" s="34"/>
      <c r="L151" s="34"/>
    </row>
    <row r="152" spans="1:12" s="1" customFormat="1" ht="15" x14ac:dyDescent="0.25">
      <c r="A152" s="36">
        <v>3</v>
      </c>
      <c r="B152" s="37" t="s">
        <v>5</v>
      </c>
      <c r="C152" s="40" t="s">
        <v>6</v>
      </c>
      <c r="D152" s="41" t="e">
        <f>INT((C150-E151)/1000000000)</f>
        <v>#REF!</v>
      </c>
      <c r="E152" s="42" t="e">
        <f>D152*1000000000</f>
        <v>#REF!</v>
      </c>
      <c r="F152" s="43" t="e">
        <f>IF(D152=0,"",LOOKUP(D152,A150:A248,B150:B248))</f>
        <v>#REF!</v>
      </c>
      <c r="G152" s="44" t="e">
        <f>IF(OR(D152&gt;0,D151&gt;0),"Milliards","")</f>
        <v>#REF!</v>
      </c>
      <c r="H152" s="45" t="e">
        <f t="shared" si="0"/>
        <v>#REF!</v>
      </c>
      <c r="I152" s="34"/>
      <c r="J152" s="34"/>
      <c r="K152" s="34"/>
      <c r="L152" s="34"/>
    </row>
    <row r="153" spans="1:12" s="1" customFormat="1" ht="15" x14ac:dyDescent="0.25">
      <c r="A153" s="36">
        <v>4</v>
      </c>
      <c r="B153" s="37" t="s">
        <v>7</v>
      </c>
      <c r="C153" s="40" t="s">
        <v>8</v>
      </c>
      <c r="D153" s="41" t="e">
        <f>INT(($C$150-SUM(E$151:E152))/100000000)</f>
        <v>#REF!</v>
      </c>
      <c r="E153" s="42" t="e">
        <f>D153*100000000</f>
        <v>#REF!</v>
      </c>
      <c r="F153" s="43" t="e">
        <f>IF(OR(D153=0,D153=1),"",LOOKUP(D153,A$150:A250,B$150:B250))</f>
        <v>#REF!</v>
      </c>
      <c r="G153" s="44" t="e">
        <f>IF(D153&gt;0,"Cent","")</f>
        <v>#REF!</v>
      </c>
      <c r="H153" s="45" t="e">
        <f t="shared" si="0"/>
        <v>#REF!</v>
      </c>
      <c r="I153" s="34"/>
      <c r="J153" s="34"/>
      <c r="K153" s="34"/>
      <c r="L153" s="34"/>
    </row>
    <row r="154" spans="1:12" s="1" customFormat="1" ht="15" x14ac:dyDescent="0.25">
      <c r="A154" s="36">
        <v>5</v>
      </c>
      <c r="B154" s="37" t="s">
        <v>9</v>
      </c>
      <c r="C154" s="40" t="s">
        <v>10</v>
      </c>
      <c r="D154" s="41" t="e">
        <f>INT(($C$150-SUM(E$151:E153))/1000000)</f>
        <v>#REF!</v>
      </c>
      <c r="E154" s="42" t="e">
        <f>D154*1000000</f>
        <v>#REF!</v>
      </c>
      <c r="F154" s="43" t="e">
        <f>IF(D154=0,"",LOOKUP(D154,A150:A248,B150:B248))</f>
        <v>#REF!</v>
      </c>
      <c r="G154" s="44" t="e">
        <f>IF(OR(D154&gt;0,D153&gt;0),"Million","")</f>
        <v>#REF!</v>
      </c>
      <c r="H154" s="45" t="e">
        <f t="shared" si="0"/>
        <v>#REF!</v>
      </c>
      <c r="I154" s="34"/>
      <c r="J154" s="34"/>
      <c r="K154" s="34"/>
      <c r="L154" s="34"/>
    </row>
    <row r="155" spans="1:12" s="1" customFormat="1" ht="15" x14ac:dyDescent="0.25">
      <c r="A155" s="36">
        <v>6</v>
      </c>
      <c r="B155" s="37" t="s">
        <v>11</v>
      </c>
      <c r="C155" s="40" t="s">
        <v>12</v>
      </c>
      <c r="D155" s="41" t="e">
        <f>INT(($C$150-SUM(E$151:E154))/100000)</f>
        <v>#REF!</v>
      </c>
      <c r="E155" s="42" t="e">
        <f>D155*100000</f>
        <v>#REF!</v>
      </c>
      <c r="F155" s="43" t="e">
        <f>IF(OR(D155=0,D155=1),"",LOOKUP(D155,A$150:A250,B$150:B250))</f>
        <v>#REF!</v>
      </c>
      <c r="G155" s="44" t="e">
        <f>IF(D155&gt;0,"Cent","")</f>
        <v>#REF!</v>
      </c>
      <c r="H155" s="45" t="e">
        <f t="shared" si="0"/>
        <v>#REF!</v>
      </c>
      <c r="I155" s="34"/>
      <c r="J155" s="34"/>
      <c r="K155" s="34"/>
      <c r="L155" s="34"/>
    </row>
    <row r="156" spans="1:12" s="1" customFormat="1" ht="15" x14ac:dyDescent="0.25">
      <c r="A156" s="36">
        <v>7</v>
      </c>
      <c r="B156" s="37" t="s">
        <v>13</v>
      </c>
      <c r="C156" s="40" t="s">
        <v>14</v>
      </c>
      <c r="D156" s="41" t="e">
        <f>INT(($C$150-SUM(E$151:E155))/1000)</f>
        <v>#REF!</v>
      </c>
      <c r="E156" s="42" t="e">
        <f>D156*1000</f>
        <v>#REF!</v>
      </c>
      <c r="F156" s="43" t="e">
        <f>IF(OR(D156=0,D156=1),"",LOOKUP(D156,A150:A248,B150:B248))</f>
        <v>#REF!</v>
      </c>
      <c r="G156" s="44" t="e">
        <f>IF(OR(D156&gt;0,D155&gt;0)," Mille","")</f>
        <v>#REF!</v>
      </c>
      <c r="H156" s="45" t="e">
        <f t="shared" si="0"/>
        <v>#REF!</v>
      </c>
      <c r="I156" s="34"/>
      <c r="J156" s="34"/>
      <c r="K156" s="34"/>
      <c r="L156" s="34"/>
    </row>
    <row r="157" spans="1:12" s="1" customFormat="1" ht="15" x14ac:dyDescent="0.25">
      <c r="A157" s="36">
        <v>8</v>
      </c>
      <c r="B157" s="37" t="s">
        <v>15</v>
      </c>
      <c r="C157" s="40" t="s">
        <v>16</v>
      </c>
      <c r="D157" s="41" t="e">
        <f>INT(($C$150-SUM(E$151:E156))/100)</f>
        <v>#REF!</v>
      </c>
      <c r="E157" s="42" t="e">
        <f>D157*100</f>
        <v>#REF!</v>
      </c>
      <c r="F157" s="43" t="e">
        <f>IF(OR(D157=0,D157=1),"",LOOKUP(D157,A150:A248,B150:B248))</f>
        <v>#REF!</v>
      </c>
      <c r="G157" s="44" t="e">
        <f>IF(D157&gt;0,"Cent","")</f>
        <v>#REF!</v>
      </c>
      <c r="H157" s="45" t="e">
        <f t="shared" si="0"/>
        <v>#REF!</v>
      </c>
      <c r="I157" s="34"/>
      <c r="J157" s="34"/>
      <c r="K157" s="34"/>
      <c r="L157" s="34"/>
    </row>
    <row r="158" spans="1:12" s="1" customFormat="1" ht="15" x14ac:dyDescent="0.25">
      <c r="A158" s="36">
        <v>9</v>
      </c>
      <c r="B158" s="37" t="s">
        <v>17</v>
      </c>
      <c r="C158" s="40" t="s">
        <v>18</v>
      </c>
      <c r="D158" s="46" t="e">
        <f>INT(($C$150-SUM(E$151:E157)))</f>
        <v>#REF!</v>
      </c>
      <c r="E158" s="42" t="e">
        <f>D158</f>
        <v>#REF!</v>
      </c>
      <c r="F158" s="43" t="e">
        <f>IF(D158=0,"",LOOKUP(D158,A150:A248,B150:B248))</f>
        <v>#REF!</v>
      </c>
      <c r="G158" s="44"/>
      <c r="H158" s="45" t="e">
        <f t="shared" si="0"/>
        <v>#REF!</v>
      </c>
      <c r="I158" s="34"/>
      <c r="J158" s="34"/>
      <c r="K158" s="34"/>
      <c r="L158" s="34"/>
    </row>
    <row r="159" spans="1:12" s="1" customFormat="1" ht="15" x14ac:dyDescent="0.25">
      <c r="A159" s="36">
        <v>10</v>
      </c>
      <c r="B159" s="37" t="s">
        <v>19</v>
      </c>
      <c r="C159" s="34"/>
      <c r="D159" s="47" t="e">
        <f>ROUND(100*(C150-INT(C150)),0)</f>
        <v>#REF!</v>
      </c>
      <c r="E159" s="48" t="e">
        <f>D159</f>
        <v>#REF!</v>
      </c>
      <c r="F159" s="43" t="e">
        <f>IF(E159=0,"",LOOKUP(E159,A150:A248,B150:B248))</f>
        <v>#REF!</v>
      </c>
      <c r="G159" s="44" t="e">
        <f>IF(E159=0,"","Centimes.")</f>
        <v>#REF!</v>
      </c>
      <c r="H159" s="45" t="e">
        <f t="shared" si="0"/>
        <v>#REF!</v>
      </c>
      <c r="I159" s="34"/>
      <c r="J159" s="34"/>
      <c r="K159" s="34"/>
      <c r="L159" s="34"/>
    </row>
    <row r="160" spans="1:12" s="1" customFormat="1" ht="15" x14ac:dyDescent="0.25">
      <c r="A160" s="36">
        <v>11</v>
      </c>
      <c r="B160" s="37" t="s">
        <v>20</v>
      </c>
      <c r="C160" s="34"/>
      <c r="D160" s="34"/>
      <c r="E160" s="34"/>
      <c r="F160" s="34"/>
      <c r="G160" s="44" t="e">
        <f>CONCATENATE(H151,H152,H153,H154,H155,H156,H157,H158,"Dirhams,"," ", H159)</f>
        <v>#REF!</v>
      </c>
      <c r="H160" s="34"/>
      <c r="I160" s="34"/>
      <c r="J160" s="34"/>
      <c r="K160" s="34"/>
      <c r="L160" s="34"/>
    </row>
    <row r="161" spans="1:12" s="1" customFormat="1" ht="15" x14ac:dyDescent="0.25">
      <c r="A161" s="36">
        <v>12</v>
      </c>
      <c r="B161" s="37" t="s">
        <v>21</v>
      </c>
      <c r="C161" s="34"/>
      <c r="D161" s="34"/>
      <c r="E161" s="34"/>
      <c r="F161" s="34"/>
      <c r="G161" s="34"/>
      <c r="H161" s="34"/>
      <c r="I161" s="34"/>
      <c r="J161" s="34"/>
      <c r="K161" s="34"/>
      <c r="L161" s="34"/>
    </row>
    <row r="162" spans="1:12" s="1" customFormat="1" ht="15" x14ac:dyDescent="0.25">
      <c r="A162" s="36">
        <v>13</v>
      </c>
      <c r="B162" s="37" t="s">
        <v>22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</row>
    <row r="163" spans="1:12" s="1" customFormat="1" ht="15" x14ac:dyDescent="0.25">
      <c r="A163" s="36">
        <v>14</v>
      </c>
      <c r="B163" s="37" t="s">
        <v>23</v>
      </c>
      <c r="C163" s="34"/>
      <c r="D163" s="34"/>
      <c r="E163" s="34"/>
      <c r="F163" s="34"/>
      <c r="G163" s="34"/>
      <c r="H163" s="34"/>
      <c r="I163" s="34"/>
      <c r="J163" s="34"/>
      <c r="K163" s="34"/>
      <c r="L163" s="34"/>
    </row>
    <row r="164" spans="1:12" s="1" customFormat="1" ht="15" x14ac:dyDescent="0.25">
      <c r="A164" s="36">
        <v>15</v>
      </c>
      <c r="B164" s="37" t="s">
        <v>24</v>
      </c>
      <c r="C164" s="34"/>
      <c r="D164" s="34"/>
      <c r="E164" s="34"/>
      <c r="F164" s="34"/>
      <c r="G164" s="34"/>
      <c r="H164" s="34"/>
      <c r="I164" s="34"/>
      <c r="J164" s="34"/>
      <c r="K164" s="34"/>
      <c r="L164" s="34"/>
    </row>
    <row r="165" spans="1:12" s="1" customFormat="1" ht="15" x14ac:dyDescent="0.25">
      <c r="A165" s="36">
        <v>16</v>
      </c>
      <c r="B165" s="37" t="s">
        <v>25</v>
      </c>
      <c r="C165" s="34"/>
      <c r="D165" s="34"/>
      <c r="E165" s="34"/>
      <c r="F165" s="34"/>
      <c r="G165" s="34"/>
      <c r="H165" s="34"/>
      <c r="I165" s="34"/>
      <c r="J165" s="34"/>
      <c r="K165" s="34"/>
      <c r="L165" s="34"/>
    </row>
    <row r="166" spans="1:12" s="1" customFormat="1" ht="15" x14ac:dyDescent="0.25">
      <c r="A166" s="36">
        <v>17</v>
      </c>
      <c r="B166" s="37" t="s">
        <v>26</v>
      </c>
      <c r="C166" s="34"/>
      <c r="D166" s="34"/>
      <c r="E166" s="34"/>
      <c r="F166" s="34"/>
      <c r="G166" s="34"/>
      <c r="H166" s="34"/>
      <c r="I166" s="34"/>
      <c r="J166" s="34"/>
      <c r="K166" s="34"/>
      <c r="L166" s="34"/>
    </row>
    <row r="167" spans="1:12" s="1" customFormat="1" ht="15" x14ac:dyDescent="0.25">
      <c r="A167" s="36">
        <v>18</v>
      </c>
      <c r="B167" s="37" t="s">
        <v>27</v>
      </c>
      <c r="C167" s="34"/>
      <c r="D167" s="34"/>
      <c r="E167" s="34"/>
      <c r="F167" s="34"/>
      <c r="G167" s="34"/>
      <c r="H167" s="34"/>
      <c r="I167" s="34"/>
      <c r="J167" s="34"/>
      <c r="K167" s="34"/>
      <c r="L167" s="34"/>
    </row>
    <row r="168" spans="1:12" s="1" customFormat="1" ht="15" x14ac:dyDescent="0.25">
      <c r="A168" s="36">
        <v>19</v>
      </c>
      <c r="B168" s="37" t="s">
        <v>28</v>
      </c>
      <c r="C168" s="34"/>
      <c r="D168" s="34"/>
      <c r="E168" s="34"/>
      <c r="F168" s="34"/>
      <c r="G168" s="34"/>
      <c r="H168" s="34"/>
      <c r="I168" s="34"/>
      <c r="J168" s="34"/>
      <c r="K168" s="34"/>
      <c r="L168" s="34"/>
    </row>
    <row r="169" spans="1:12" s="1" customFormat="1" ht="15" x14ac:dyDescent="0.25">
      <c r="A169" s="36">
        <v>20</v>
      </c>
      <c r="B169" s="37" t="s">
        <v>29</v>
      </c>
      <c r="C169" s="34"/>
      <c r="D169" s="34"/>
      <c r="E169" s="34"/>
      <c r="F169" s="34"/>
      <c r="G169" s="34"/>
      <c r="H169" s="34"/>
      <c r="I169" s="34"/>
      <c r="J169" s="34"/>
      <c r="K169" s="34"/>
      <c r="L169" s="34"/>
    </row>
    <row r="170" spans="1:12" s="1" customFormat="1" ht="15" x14ac:dyDescent="0.25">
      <c r="A170" s="36">
        <v>21</v>
      </c>
      <c r="B170" s="37" t="s">
        <v>30</v>
      </c>
      <c r="C170" s="34"/>
      <c r="D170" s="34"/>
      <c r="E170" s="34"/>
      <c r="F170" s="34"/>
      <c r="G170" s="34"/>
      <c r="H170" s="34"/>
      <c r="I170" s="34"/>
      <c r="J170" s="34"/>
      <c r="K170" s="34"/>
      <c r="L170" s="34"/>
    </row>
    <row r="171" spans="1:12" s="1" customFormat="1" ht="15" x14ac:dyDescent="0.25">
      <c r="A171" s="36">
        <v>22</v>
      </c>
      <c r="B171" s="37" t="s">
        <v>31</v>
      </c>
      <c r="C171" s="34"/>
      <c r="D171" s="34"/>
      <c r="E171" s="34"/>
      <c r="F171" s="34"/>
      <c r="G171" s="34"/>
      <c r="H171" s="34"/>
      <c r="I171" s="34"/>
      <c r="J171" s="34"/>
      <c r="K171" s="34"/>
      <c r="L171" s="34"/>
    </row>
    <row r="172" spans="1:12" s="1" customFormat="1" ht="15" x14ac:dyDescent="0.25">
      <c r="A172" s="36">
        <v>23</v>
      </c>
      <c r="B172" s="37" t="s">
        <v>32</v>
      </c>
      <c r="C172" s="34"/>
      <c r="D172" s="34"/>
      <c r="E172" s="34"/>
      <c r="F172" s="34"/>
      <c r="G172" s="34"/>
      <c r="H172" s="34"/>
      <c r="I172" s="34"/>
      <c r="J172" s="34"/>
      <c r="K172" s="34"/>
      <c r="L172" s="34"/>
    </row>
    <row r="173" spans="1:12" s="1" customFormat="1" ht="15" x14ac:dyDescent="0.25">
      <c r="A173" s="36">
        <v>24</v>
      </c>
      <c r="B173" s="37" t="s">
        <v>33</v>
      </c>
      <c r="C173" s="34"/>
      <c r="D173" s="34"/>
      <c r="E173" s="34"/>
      <c r="F173" s="34"/>
      <c r="G173" s="34"/>
      <c r="H173" s="34"/>
      <c r="I173" s="34"/>
      <c r="J173" s="34"/>
      <c r="K173" s="34"/>
      <c r="L173" s="34"/>
    </row>
    <row r="174" spans="1:12" s="1" customFormat="1" ht="15" x14ac:dyDescent="0.25">
      <c r="A174" s="36">
        <v>25</v>
      </c>
      <c r="B174" s="37" t="s">
        <v>34</v>
      </c>
      <c r="C174" s="34"/>
      <c r="D174" s="34"/>
      <c r="E174" s="34"/>
      <c r="F174" s="34"/>
      <c r="G174" s="34"/>
      <c r="H174" s="34"/>
      <c r="I174" s="34"/>
      <c r="J174" s="34"/>
      <c r="K174" s="34"/>
      <c r="L174" s="34"/>
    </row>
    <row r="175" spans="1:12" s="1" customFormat="1" ht="15" x14ac:dyDescent="0.25">
      <c r="A175" s="36">
        <v>26</v>
      </c>
      <c r="B175" s="37" t="s">
        <v>35</v>
      </c>
      <c r="C175" s="34"/>
      <c r="D175" s="34"/>
      <c r="E175" s="34"/>
      <c r="F175" s="34"/>
      <c r="G175" s="34"/>
      <c r="H175" s="34"/>
      <c r="I175" s="34"/>
      <c r="J175" s="34"/>
      <c r="K175" s="34"/>
      <c r="L175" s="34"/>
    </row>
    <row r="176" spans="1:12" s="1" customFormat="1" ht="15" x14ac:dyDescent="0.25">
      <c r="A176" s="36">
        <v>27</v>
      </c>
      <c r="B176" s="37" t="s">
        <v>36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</row>
    <row r="177" spans="1:12" s="1" customFormat="1" ht="15" x14ac:dyDescent="0.25">
      <c r="A177" s="36">
        <v>28</v>
      </c>
      <c r="B177" s="37" t="s">
        <v>37</v>
      </c>
      <c r="C177" s="34"/>
      <c r="D177" s="34"/>
      <c r="E177" s="34"/>
      <c r="F177" s="34"/>
      <c r="G177" s="34"/>
      <c r="H177" s="34"/>
      <c r="I177" s="34"/>
      <c r="J177" s="34"/>
      <c r="K177" s="34"/>
      <c r="L177" s="34"/>
    </row>
    <row r="178" spans="1:12" s="1" customFormat="1" ht="15" x14ac:dyDescent="0.25">
      <c r="A178" s="36">
        <v>29</v>
      </c>
      <c r="B178" s="37" t="s">
        <v>38</v>
      </c>
      <c r="C178" s="34"/>
      <c r="D178" s="34"/>
      <c r="E178" s="34"/>
      <c r="F178" s="34"/>
      <c r="G178" s="34"/>
      <c r="H178" s="34"/>
      <c r="I178" s="34"/>
      <c r="J178" s="34"/>
      <c r="K178" s="34"/>
      <c r="L178" s="34"/>
    </row>
    <row r="179" spans="1:12" s="1" customFormat="1" ht="15" x14ac:dyDescent="0.25">
      <c r="A179" s="36">
        <v>30</v>
      </c>
      <c r="B179" s="37" t="s">
        <v>39</v>
      </c>
      <c r="C179" s="34"/>
      <c r="D179" s="34"/>
      <c r="E179" s="34"/>
      <c r="F179" s="34"/>
      <c r="G179" s="34"/>
      <c r="H179" s="34"/>
      <c r="I179" s="34"/>
      <c r="J179" s="34"/>
      <c r="K179" s="34"/>
      <c r="L179" s="34"/>
    </row>
    <row r="180" spans="1:12" s="1" customFormat="1" ht="15" x14ac:dyDescent="0.25">
      <c r="A180" s="36">
        <v>31</v>
      </c>
      <c r="B180" s="37" t="s">
        <v>40</v>
      </c>
      <c r="C180" s="34"/>
      <c r="D180" s="34"/>
      <c r="E180" s="34"/>
      <c r="F180" s="34"/>
      <c r="G180" s="34"/>
      <c r="H180" s="34"/>
      <c r="I180" s="34"/>
      <c r="J180" s="34"/>
      <c r="K180" s="34"/>
      <c r="L180" s="34"/>
    </row>
    <row r="181" spans="1:12" s="1" customFormat="1" ht="15" x14ac:dyDescent="0.25">
      <c r="A181" s="36">
        <v>32</v>
      </c>
      <c r="B181" s="37" t="s">
        <v>41</v>
      </c>
      <c r="C181" s="34"/>
      <c r="D181" s="34"/>
      <c r="E181" s="34"/>
      <c r="F181" s="34"/>
      <c r="G181" s="34"/>
      <c r="H181" s="34"/>
      <c r="I181" s="34"/>
      <c r="J181" s="34"/>
      <c r="K181" s="34"/>
      <c r="L181" s="34"/>
    </row>
    <row r="182" spans="1:12" s="1" customFormat="1" ht="15" x14ac:dyDescent="0.25">
      <c r="A182" s="36">
        <v>33</v>
      </c>
      <c r="B182" s="37" t="s">
        <v>42</v>
      </c>
      <c r="C182" s="34"/>
      <c r="D182" s="34"/>
      <c r="E182" s="34"/>
      <c r="F182" s="34"/>
      <c r="G182" s="34"/>
      <c r="H182" s="34"/>
      <c r="I182" s="34"/>
      <c r="J182" s="34"/>
      <c r="K182" s="34"/>
      <c r="L182" s="34"/>
    </row>
    <row r="183" spans="1:12" s="1" customFormat="1" ht="15" x14ac:dyDescent="0.25">
      <c r="A183" s="36">
        <v>34</v>
      </c>
      <c r="B183" s="37" t="s">
        <v>43</v>
      </c>
      <c r="C183" s="34"/>
      <c r="D183" s="34"/>
      <c r="E183" s="34"/>
      <c r="F183" s="34"/>
      <c r="G183" s="34"/>
      <c r="H183" s="34"/>
      <c r="I183" s="34"/>
      <c r="J183" s="34"/>
      <c r="K183" s="34"/>
      <c r="L183" s="34"/>
    </row>
    <row r="184" spans="1:12" s="1" customFormat="1" ht="15" x14ac:dyDescent="0.25">
      <c r="A184" s="36">
        <v>35</v>
      </c>
      <c r="B184" s="37" t="s">
        <v>44</v>
      </c>
      <c r="C184" s="34"/>
      <c r="D184" s="34"/>
      <c r="E184" s="34"/>
      <c r="F184" s="34"/>
      <c r="G184" s="34"/>
      <c r="H184" s="34"/>
      <c r="I184" s="34"/>
      <c r="J184" s="34"/>
      <c r="K184" s="34"/>
      <c r="L184" s="34"/>
    </row>
    <row r="185" spans="1:12" s="1" customFormat="1" ht="15" x14ac:dyDescent="0.25">
      <c r="A185" s="36">
        <v>36</v>
      </c>
      <c r="B185" s="37" t="s">
        <v>45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</row>
    <row r="186" spans="1:12" s="1" customFormat="1" ht="15" x14ac:dyDescent="0.25">
      <c r="A186" s="36">
        <v>37</v>
      </c>
      <c r="B186" s="37" t="s">
        <v>46</v>
      </c>
      <c r="C186" s="34"/>
      <c r="D186" s="34"/>
      <c r="E186" s="34"/>
      <c r="F186" s="34"/>
      <c r="G186" s="34"/>
      <c r="H186" s="34"/>
      <c r="I186" s="34"/>
      <c r="J186" s="34"/>
      <c r="K186" s="34"/>
      <c r="L186" s="34"/>
    </row>
    <row r="187" spans="1:12" s="1" customFormat="1" ht="15" x14ac:dyDescent="0.25">
      <c r="A187" s="36">
        <v>38</v>
      </c>
      <c r="B187" s="37" t="s">
        <v>47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</row>
    <row r="188" spans="1:12" s="1" customFormat="1" ht="15" x14ac:dyDescent="0.25">
      <c r="A188" s="36">
        <v>39</v>
      </c>
      <c r="B188" s="37" t="s">
        <v>48</v>
      </c>
      <c r="C188" s="34"/>
      <c r="D188" s="34"/>
      <c r="E188" s="34"/>
      <c r="F188" s="34"/>
      <c r="G188" s="34"/>
      <c r="H188" s="34"/>
      <c r="I188" s="34"/>
      <c r="J188" s="34"/>
      <c r="K188" s="34"/>
      <c r="L188" s="34"/>
    </row>
    <row r="189" spans="1:12" s="1" customFormat="1" ht="15" x14ac:dyDescent="0.25">
      <c r="A189" s="36">
        <v>40</v>
      </c>
      <c r="B189" s="37" t="s">
        <v>49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</row>
    <row r="190" spans="1:12" s="1" customFormat="1" ht="15" x14ac:dyDescent="0.25">
      <c r="A190" s="36">
        <v>41</v>
      </c>
      <c r="B190" s="37" t="s">
        <v>50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</row>
    <row r="191" spans="1:12" s="1" customFormat="1" ht="15" x14ac:dyDescent="0.25">
      <c r="A191" s="36">
        <v>42</v>
      </c>
      <c r="B191" s="37" t="s">
        <v>51</v>
      </c>
      <c r="C191" s="34"/>
      <c r="D191" s="34"/>
      <c r="E191" s="34"/>
      <c r="F191" s="34"/>
      <c r="G191" s="34"/>
      <c r="H191" s="34"/>
      <c r="I191" s="34"/>
      <c r="J191" s="34"/>
      <c r="K191" s="34"/>
      <c r="L191" s="34"/>
    </row>
    <row r="192" spans="1:12" s="1" customFormat="1" ht="15" x14ac:dyDescent="0.25">
      <c r="A192" s="36">
        <v>43</v>
      </c>
      <c r="B192" s="37" t="s">
        <v>52</v>
      </c>
      <c r="C192" s="34"/>
      <c r="D192" s="34"/>
      <c r="E192" s="34"/>
      <c r="F192" s="34"/>
      <c r="G192" s="34"/>
      <c r="H192" s="34"/>
      <c r="I192" s="34"/>
      <c r="J192" s="34"/>
      <c r="K192" s="34"/>
      <c r="L192" s="34"/>
    </row>
    <row r="193" spans="1:12" s="1" customFormat="1" ht="15" x14ac:dyDescent="0.25">
      <c r="A193" s="36">
        <v>44</v>
      </c>
      <c r="B193" s="37" t="s">
        <v>53</v>
      </c>
      <c r="C193" s="34"/>
      <c r="D193" s="34"/>
      <c r="E193" s="34"/>
      <c r="F193" s="34"/>
      <c r="G193" s="34"/>
      <c r="H193" s="34"/>
      <c r="I193" s="34"/>
      <c r="J193" s="34"/>
      <c r="K193" s="34"/>
      <c r="L193" s="34"/>
    </row>
    <row r="194" spans="1:12" s="1" customFormat="1" ht="15" x14ac:dyDescent="0.25">
      <c r="A194" s="36">
        <v>45</v>
      </c>
      <c r="B194" s="37" t="s">
        <v>54</v>
      </c>
      <c r="C194" s="34"/>
      <c r="D194" s="34"/>
      <c r="E194" s="34"/>
      <c r="F194" s="34"/>
      <c r="G194" s="34"/>
      <c r="H194" s="34"/>
      <c r="I194" s="34"/>
      <c r="J194" s="34"/>
      <c r="K194" s="34"/>
      <c r="L194" s="34"/>
    </row>
    <row r="195" spans="1:12" s="1" customFormat="1" ht="15" x14ac:dyDescent="0.25">
      <c r="A195" s="36">
        <v>46</v>
      </c>
      <c r="B195" s="37" t="s">
        <v>55</v>
      </c>
      <c r="C195" s="34"/>
      <c r="D195" s="34"/>
      <c r="E195" s="34"/>
      <c r="F195" s="34"/>
      <c r="G195" s="34"/>
      <c r="H195" s="34"/>
      <c r="I195" s="34"/>
      <c r="J195" s="34"/>
      <c r="K195" s="34"/>
      <c r="L195" s="34"/>
    </row>
    <row r="196" spans="1:12" s="1" customFormat="1" ht="15" x14ac:dyDescent="0.25">
      <c r="A196" s="36">
        <v>47</v>
      </c>
      <c r="B196" s="37" t="s">
        <v>56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</row>
    <row r="197" spans="1:12" s="1" customFormat="1" ht="15" x14ac:dyDescent="0.25">
      <c r="A197" s="36">
        <v>48</v>
      </c>
      <c r="B197" s="37" t="s">
        <v>57</v>
      </c>
      <c r="C197" s="34"/>
      <c r="D197" s="34"/>
      <c r="E197" s="34"/>
      <c r="F197" s="34"/>
      <c r="G197" s="34"/>
      <c r="H197" s="34"/>
      <c r="I197" s="34"/>
      <c r="J197" s="34"/>
      <c r="K197" s="34"/>
      <c r="L197" s="34"/>
    </row>
    <row r="198" spans="1:12" s="1" customFormat="1" ht="15" x14ac:dyDescent="0.25">
      <c r="A198" s="36">
        <v>49</v>
      </c>
      <c r="B198" s="37" t="s">
        <v>58</v>
      </c>
      <c r="C198" s="34"/>
      <c r="D198" s="34"/>
      <c r="E198" s="34"/>
      <c r="F198" s="34"/>
      <c r="G198" s="34"/>
      <c r="H198" s="34"/>
      <c r="I198" s="34"/>
      <c r="J198" s="34"/>
      <c r="K198" s="34"/>
      <c r="L198" s="34"/>
    </row>
    <row r="199" spans="1:12" s="1" customFormat="1" ht="15" x14ac:dyDescent="0.25">
      <c r="A199" s="36">
        <v>50</v>
      </c>
      <c r="B199" s="37" t="s">
        <v>59</v>
      </c>
      <c r="C199" s="34"/>
      <c r="D199" s="34"/>
      <c r="E199" s="34"/>
      <c r="F199" s="34"/>
      <c r="G199" s="34"/>
      <c r="H199" s="34"/>
      <c r="I199" s="34"/>
      <c r="J199" s="34"/>
      <c r="K199" s="34"/>
      <c r="L199" s="34"/>
    </row>
    <row r="200" spans="1:12" s="1" customFormat="1" ht="15" x14ac:dyDescent="0.25">
      <c r="A200" s="36">
        <v>51</v>
      </c>
      <c r="B200" s="37" t="s">
        <v>60</v>
      </c>
      <c r="C200" s="34"/>
      <c r="D200" s="34"/>
      <c r="E200" s="34"/>
      <c r="F200" s="34"/>
      <c r="G200" s="34"/>
      <c r="H200" s="34"/>
      <c r="I200" s="34"/>
      <c r="J200" s="34"/>
      <c r="K200" s="34"/>
      <c r="L200" s="34"/>
    </row>
    <row r="201" spans="1:12" s="1" customFormat="1" ht="15" x14ac:dyDescent="0.25">
      <c r="A201" s="36">
        <v>52</v>
      </c>
      <c r="B201" s="37" t="s">
        <v>61</v>
      </c>
      <c r="C201" s="34"/>
      <c r="D201" s="34"/>
      <c r="E201" s="34"/>
      <c r="F201" s="34"/>
      <c r="G201" s="34"/>
      <c r="H201" s="34"/>
      <c r="I201" s="34"/>
      <c r="J201" s="34"/>
      <c r="K201" s="34"/>
      <c r="L201" s="34"/>
    </row>
    <row r="202" spans="1:12" s="1" customFormat="1" ht="15" x14ac:dyDescent="0.25">
      <c r="A202" s="36">
        <v>53</v>
      </c>
      <c r="B202" s="37" t="s">
        <v>62</v>
      </c>
      <c r="C202" s="34"/>
      <c r="D202" s="34"/>
      <c r="E202" s="34"/>
      <c r="F202" s="34"/>
      <c r="G202" s="34"/>
      <c r="H202" s="34"/>
      <c r="I202" s="34"/>
      <c r="J202" s="34"/>
      <c r="K202" s="34"/>
      <c r="L202" s="34"/>
    </row>
    <row r="203" spans="1:12" s="1" customFormat="1" ht="15" x14ac:dyDescent="0.25">
      <c r="A203" s="36">
        <v>54</v>
      </c>
      <c r="B203" s="37" t="s">
        <v>63</v>
      </c>
      <c r="C203" s="34"/>
      <c r="D203" s="34"/>
      <c r="E203" s="34"/>
      <c r="F203" s="34"/>
      <c r="G203" s="34"/>
      <c r="H203" s="34"/>
      <c r="I203" s="34"/>
      <c r="J203" s="34"/>
      <c r="K203" s="34"/>
      <c r="L203" s="34"/>
    </row>
    <row r="204" spans="1:12" s="1" customFormat="1" ht="15" x14ac:dyDescent="0.25">
      <c r="A204" s="36">
        <v>55</v>
      </c>
      <c r="B204" s="37" t="s">
        <v>64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</row>
    <row r="205" spans="1:12" s="1" customFormat="1" ht="15" x14ac:dyDescent="0.25">
      <c r="A205" s="36">
        <v>56</v>
      </c>
      <c r="B205" s="37" t="s">
        <v>65</v>
      </c>
      <c r="C205" s="34"/>
      <c r="D205" s="34"/>
      <c r="E205" s="34"/>
      <c r="F205" s="34"/>
      <c r="G205" s="34"/>
      <c r="H205" s="34"/>
      <c r="I205" s="34"/>
      <c r="J205" s="34"/>
      <c r="K205" s="34"/>
      <c r="L205" s="34"/>
    </row>
    <row r="206" spans="1:12" s="1" customFormat="1" ht="15" x14ac:dyDescent="0.25">
      <c r="A206" s="36">
        <v>57</v>
      </c>
      <c r="B206" s="37" t="s">
        <v>66</v>
      </c>
      <c r="C206" s="34"/>
      <c r="D206" s="34"/>
      <c r="E206" s="34"/>
      <c r="F206" s="34"/>
      <c r="G206" s="34"/>
      <c r="H206" s="34"/>
      <c r="I206" s="34"/>
      <c r="J206" s="34"/>
      <c r="K206" s="34"/>
      <c r="L206" s="34"/>
    </row>
    <row r="207" spans="1:12" s="1" customFormat="1" ht="15" x14ac:dyDescent="0.25">
      <c r="A207" s="36">
        <v>58</v>
      </c>
      <c r="B207" s="37" t="s">
        <v>67</v>
      </c>
      <c r="C207" s="34"/>
      <c r="D207" s="34"/>
      <c r="E207" s="34"/>
      <c r="F207" s="34"/>
      <c r="G207" s="34"/>
      <c r="H207" s="34"/>
      <c r="I207" s="34"/>
      <c r="J207" s="34"/>
      <c r="K207" s="34"/>
      <c r="L207" s="34"/>
    </row>
    <row r="208" spans="1:12" s="1" customFormat="1" ht="15" x14ac:dyDescent="0.25">
      <c r="A208" s="36">
        <v>59</v>
      </c>
      <c r="B208" s="37" t="s">
        <v>68</v>
      </c>
      <c r="C208" s="34"/>
      <c r="D208" s="34"/>
      <c r="E208" s="34"/>
      <c r="F208" s="34"/>
      <c r="G208" s="34"/>
      <c r="H208" s="34"/>
      <c r="I208" s="34"/>
      <c r="J208" s="34"/>
      <c r="K208" s="34"/>
      <c r="L208" s="34"/>
    </row>
    <row r="209" spans="1:12" s="1" customFormat="1" ht="15" x14ac:dyDescent="0.25">
      <c r="A209" s="36">
        <v>60</v>
      </c>
      <c r="B209" s="37" t="s">
        <v>69</v>
      </c>
      <c r="C209" s="34"/>
      <c r="D209" s="34"/>
      <c r="E209" s="34"/>
      <c r="F209" s="34"/>
      <c r="G209" s="34"/>
      <c r="H209" s="34"/>
      <c r="I209" s="34"/>
      <c r="J209" s="34"/>
      <c r="K209" s="34"/>
      <c r="L209" s="34"/>
    </row>
    <row r="210" spans="1:12" s="1" customFormat="1" ht="15" x14ac:dyDescent="0.25">
      <c r="A210" s="36">
        <v>61</v>
      </c>
      <c r="B210" s="37" t="s">
        <v>70</v>
      </c>
      <c r="C210" s="34"/>
      <c r="D210" s="34"/>
      <c r="E210" s="34"/>
      <c r="F210" s="34"/>
      <c r="G210" s="34"/>
      <c r="H210" s="34"/>
      <c r="I210" s="34"/>
      <c r="J210" s="34"/>
      <c r="K210" s="34"/>
      <c r="L210" s="34"/>
    </row>
    <row r="211" spans="1:12" s="1" customFormat="1" ht="15" x14ac:dyDescent="0.25">
      <c r="A211" s="36">
        <v>62</v>
      </c>
      <c r="B211" s="37" t="s">
        <v>71</v>
      </c>
      <c r="C211" s="34"/>
      <c r="D211" s="34"/>
      <c r="E211" s="34"/>
      <c r="F211" s="34"/>
      <c r="G211" s="34"/>
      <c r="H211" s="34"/>
      <c r="I211" s="34"/>
      <c r="J211" s="34"/>
      <c r="K211" s="34"/>
      <c r="L211" s="34"/>
    </row>
    <row r="212" spans="1:12" s="1" customFormat="1" ht="15" x14ac:dyDescent="0.25">
      <c r="A212" s="36">
        <v>63</v>
      </c>
      <c r="B212" s="37" t="s">
        <v>72</v>
      </c>
      <c r="C212" s="34"/>
      <c r="D212" s="34"/>
      <c r="E212" s="34"/>
      <c r="F212" s="34"/>
      <c r="G212" s="34"/>
      <c r="H212" s="34"/>
      <c r="I212" s="34"/>
      <c r="J212" s="34"/>
      <c r="K212" s="34"/>
      <c r="L212" s="34"/>
    </row>
    <row r="213" spans="1:12" s="1" customFormat="1" ht="15" x14ac:dyDescent="0.25">
      <c r="A213" s="36">
        <v>64</v>
      </c>
      <c r="B213" s="37" t="s">
        <v>73</v>
      </c>
      <c r="C213" s="34"/>
      <c r="D213" s="34"/>
      <c r="E213" s="34"/>
      <c r="F213" s="34"/>
      <c r="G213" s="34"/>
      <c r="H213" s="34"/>
      <c r="I213" s="34"/>
      <c r="J213" s="34"/>
      <c r="K213" s="34"/>
      <c r="L213" s="34"/>
    </row>
    <row r="214" spans="1:12" s="1" customFormat="1" ht="15" x14ac:dyDescent="0.25">
      <c r="A214" s="36">
        <v>65</v>
      </c>
      <c r="B214" s="37" t="s">
        <v>74</v>
      </c>
      <c r="C214" s="34"/>
      <c r="D214" s="34"/>
      <c r="E214" s="34"/>
      <c r="F214" s="34"/>
      <c r="G214" s="34"/>
      <c r="H214" s="34"/>
      <c r="I214" s="34"/>
      <c r="J214" s="34"/>
      <c r="K214" s="34"/>
      <c r="L214" s="34"/>
    </row>
    <row r="215" spans="1:12" s="1" customFormat="1" ht="15" x14ac:dyDescent="0.25">
      <c r="A215" s="36">
        <v>66</v>
      </c>
      <c r="B215" s="37" t="s">
        <v>75</v>
      </c>
      <c r="C215" s="34"/>
      <c r="D215" s="34"/>
      <c r="E215" s="34"/>
      <c r="F215" s="34"/>
      <c r="G215" s="34"/>
      <c r="H215" s="34"/>
      <c r="I215" s="34"/>
      <c r="J215" s="34"/>
      <c r="K215" s="34"/>
      <c r="L215" s="34"/>
    </row>
    <row r="216" spans="1:12" s="1" customFormat="1" ht="15" x14ac:dyDescent="0.25">
      <c r="A216" s="36">
        <v>67</v>
      </c>
      <c r="B216" s="37" t="s">
        <v>76</v>
      </c>
      <c r="C216" s="34"/>
      <c r="D216" s="34"/>
      <c r="E216" s="34"/>
      <c r="F216" s="34"/>
      <c r="G216" s="34"/>
      <c r="H216" s="34"/>
      <c r="I216" s="34"/>
      <c r="J216" s="34"/>
      <c r="K216" s="34"/>
      <c r="L216" s="34"/>
    </row>
    <row r="217" spans="1:12" s="1" customFormat="1" ht="15" x14ac:dyDescent="0.25">
      <c r="A217" s="36">
        <v>68</v>
      </c>
      <c r="B217" s="37" t="s">
        <v>77</v>
      </c>
      <c r="C217" s="34"/>
      <c r="D217" s="34"/>
      <c r="E217" s="34"/>
      <c r="F217" s="34"/>
      <c r="G217" s="34"/>
      <c r="H217" s="34"/>
      <c r="I217" s="34"/>
      <c r="J217" s="34"/>
      <c r="K217" s="34"/>
      <c r="L217" s="34"/>
    </row>
    <row r="218" spans="1:12" s="1" customFormat="1" ht="15" x14ac:dyDescent="0.25">
      <c r="A218" s="36">
        <v>69</v>
      </c>
      <c r="B218" s="37" t="s">
        <v>78</v>
      </c>
      <c r="C218" s="34"/>
      <c r="D218" s="34"/>
      <c r="E218" s="34"/>
      <c r="F218" s="34"/>
      <c r="G218" s="34"/>
      <c r="H218" s="34"/>
      <c r="I218" s="34"/>
      <c r="J218" s="34"/>
      <c r="K218" s="34"/>
      <c r="L218" s="34"/>
    </row>
    <row r="219" spans="1:12" s="1" customFormat="1" ht="15" x14ac:dyDescent="0.25">
      <c r="A219" s="36">
        <v>70</v>
      </c>
      <c r="B219" s="37" t="s">
        <v>79</v>
      </c>
      <c r="C219" s="34"/>
      <c r="D219" s="34"/>
      <c r="E219" s="34"/>
      <c r="F219" s="34"/>
      <c r="G219" s="34"/>
      <c r="H219" s="34"/>
      <c r="I219" s="34"/>
      <c r="J219" s="34"/>
      <c r="K219" s="34"/>
      <c r="L219" s="34"/>
    </row>
    <row r="220" spans="1:12" s="1" customFormat="1" ht="15" x14ac:dyDescent="0.25">
      <c r="A220" s="36">
        <v>71</v>
      </c>
      <c r="B220" s="37" t="s">
        <v>80</v>
      </c>
      <c r="C220" s="34"/>
      <c r="D220" s="34"/>
      <c r="E220" s="34"/>
      <c r="F220" s="34"/>
      <c r="G220" s="34"/>
      <c r="H220" s="34"/>
      <c r="I220" s="34"/>
      <c r="J220" s="34"/>
      <c r="K220" s="34"/>
      <c r="L220" s="34"/>
    </row>
    <row r="221" spans="1:12" s="1" customFormat="1" ht="15" x14ac:dyDescent="0.25">
      <c r="A221" s="36">
        <v>72</v>
      </c>
      <c r="B221" s="37" t="s">
        <v>81</v>
      </c>
      <c r="C221" s="34"/>
      <c r="D221" s="34"/>
      <c r="E221" s="34"/>
      <c r="F221" s="34"/>
      <c r="G221" s="34"/>
      <c r="H221" s="34"/>
      <c r="I221" s="34"/>
      <c r="J221" s="34"/>
      <c r="K221" s="34"/>
      <c r="L221" s="34"/>
    </row>
    <row r="222" spans="1:12" s="1" customFormat="1" ht="15" x14ac:dyDescent="0.25">
      <c r="A222" s="36">
        <v>73</v>
      </c>
      <c r="B222" s="37" t="s">
        <v>82</v>
      </c>
      <c r="C222" s="34"/>
      <c r="D222" s="34"/>
      <c r="E222" s="34"/>
      <c r="F222" s="34"/>
      <c r="G222" s="34"/>
      <c r="H222" s="34"/>
      <c r="I222" s="34"/>
      <c r="J222" s="34"/>
      <c r="K222" s="34"/>
      <c r="L222" s="34"/>
    </row>
    <row r="223" spans="1:12" s="1" customFormat="1" ht="15" x14ac:dyDescent="0.25">
      <c r="A223" s="36">
        <v>74</v>
      </c>
      <c r="B223" s="37" t="s">
        <v>83</v>
      </c>
      <c r="C223" s="34"/>
      <c r="D223" s="34"/>
      <c r="E223" s="34"/>
      <c r="F223" s="34"/>
      <c r="G223" s="34"/>
      <c r="H223" s="34"/>
      <c r="I223" s="34"/>
      <c r="J223" s="34"/>
      <c r="K223" s="34"/>
      <c r="L223" s="34"/>
    </row>
    <row r="224" spans="1:12" s="1" customFormat="1" ht="15" x14ac:dyDescent="0.25">
      <c r="A224" s="36">
        <v>75</v>
      </c>
      <c r="B224" s="37" t="s">
        <v>84</v>
      </c>
      <c r="C224" s="34"/>
      <c r="D224" s="34"/>
      <c r="E224" s="34"/>
      <c r="F224" s="34"/>
      <c r="G224" s="34"/>
      <c r="H224" s="34"/>
      <c r="I224" s="34"/>
      <c r="J224" s="34"/>
      <c r="K224" s="34"/>
      <c r="L224" s="34"/>
    </row>
    <row r="225" spans="1:12" s="1" customFormat="1" ht="15" x14ac:dyDescent="0.25">
      <c r="A225" s="36">
        <v>76</v>
      </c>
      <c r="B225" s="37" t="s">
        <v>85</v>
      </c>
      <c r="C225" s="34"/>
      <c r="D225" s="34"/>
      <c r="E225" s="34"/>
      <c r="F225" s="34"/>
      <c r="G225" s="34"/>
      <c r="H225" s="34"/>
      <c r="I225" s="34"/>
      <c r="J225" s="34"/>
      <c r="K225" s="34"/>
      <c r="L225" s="34"/>
    </row>
    <row r="226" spans="1:12" s="1" customFormat="1" ht="15" x14ac:dyDescent="0.25">
      <c r="A226" s="36">
        <v>77</v>
      </c>
      <c r="B226" s="37" t="s">
        <v>86</v>
      </c>
      <c r="C226" s="34"/>
      <c r="D226" s="34"/>
      <c r="E226" s="34"/>
      <c r="F226" s="34"/>
      <c r="G226" s="34"/>
      <c r="H226" s="34"/>
      <c r="I226" s="34"/>
      <c r="J226" s="34"/>
      <c r="K226" s="34"/>
      <c r="L226" s="34"/>
    </row>
    <row r="227" spans="1:12" s="1" customFormat="1" ht="15" x14ac:dyDescent="0.25">
      <c r="A227" s="36">
        <v>78</v>
      </c>
      <c r="B227" s="37" t="s">
        <v>87</v>
      </c>
      <c r="C227" s="34"/>
      <c r="D227" s="34"/>
      <c r="E227" s="34"/>
      <c r="F227" s="34"/>
      <c r="G227" s="34"/>
      <c r="H227" s="34"/>
      <c r="I227" s="34"/>
      <c r="J227" s="34"/>
      <c r="K227" s="34"/>
      <c r="L227" s="34"/>
    </row>
    <row r="228" spans="1:12" s="1" customFormat="1" ht="15" x14ac:dyDescent="0.25">
      <c r="A228" s="36">
        <v>79</v>
      </c>
      <c r="B228" s="37" t="s">
        <v>88</v>
      </c>
      <c r="C228" s="34"/>
      <c r="D228" s="34"/>
      <c r="E228" s="34"/>
      <c r="F228" s="34"/>
      <c r="G228" s="34"/>
      <c r="H228" s="34"/>
      <c r="I228" s="34"/>
      <c r="J228" s="34"/>
      <c r="K228" s="34"/>
      <c r="L228" s="34"/>
    </row>
    <row r="229" spans="1:12" s="1" customFormat="1" ht="15" x14ac:dyDescent="0.25">
      <c r="A229" s="36">
        <v>80</v>
      </c>
      <c r="B229" s="37" t="s">
        <v>89</v>
      </c>
      <c r="C229" s="34"/>
      <c r="D229" s="34"/>
      <c r="E229" s="34"/>
      <c r="F229" s="34"/>
      <c r="G229" s="34"/>
      <c r="H229" s="34"/>
      <c r="I229" s="34"/>
      <c r="J229" s="34"/>
      <c r="K229" s="34"/>
      <c r="L229" s="34"/>
    </row>
    <row r="230" spans="1:12" s="1" customFormat="1" ht="15" x14ac:dyDescent="0.25">
      <c r="A230" s="36">
        <v>81</v>
      </c>
      <c r="B230" s="37" t="s">
        <v>90</v>
      </c>
      <c r="C230" s="34"/>
      <c r="D230" s="34"/>
      <c r="E230" s="34"/>
      <c r="F230" s="34"/>
      <c r="G230" s="34"/>
      <c r="H230" s="34"/>
      <c r="I230" s="34"/>
      <c r="J230" s="34"/>
      <c r="K230" s="34"/>
      <c r="L230" s="34"/>
    </row>
    <row r="231" spans="1:12" s="1" customFormat="1" ht="15" x14ac:dyDescent="0.25">
      <c r="A231" s="36">
        <v>82</v>
      </c>
      <c r="B231" s="37" t="s">
        <v>91</v>
      </c>
      <c r="C231" s="34"/>
      <c r="D231" s="34"/>
      <c r="E231" s="34"/>
      <c r="F231" s="34"/>
      <c r="G231" s="34"/>
      <c r="H231" s="34"/>
      <c r="I231" s="34"/>
      <c r="J231" s="34"/>
      <c r="K231" s="34"/>
      <c r="L231" s="34"/>
    </row>
    <row r="232" spans="1:12" s="1" customFormat="1" ht="15" x14ac:dyDescent="0.25">
      <c r="A232" s="36">
        <v>83</v>
      </c>
      <c r="B232" s="37" t="s">
        <v>92</v>
      </c>
      <c r="C232" s="34"/>
      <c r="D232" s="34"/>
      <c r="E232" s="34"/>
      <c r="F232" s="34"/>
      <c r="G232" s="34"/>
      <c r="H232" s="34"/>
      <c r="I232" s="34"/>
      <c r="J232" s="34"/>
      <c r="K232" s="34"/>
      <c r="L232" s="34"/>
    </row>
    <row r="233" spans="1:12" s="1" customFormat="1" ht="15" x14ac:dyDescent="0.25">
      <c r="A233" s="36">
        <v>84</v>
      </c>
      <c r="B233" s="37" t="s">
        <v>93</v>
      </c>
      <c r="C233" s="34"/>
      <c r="D233" s="34"/>
      <c r="E233" s="34"/>
      <c r="F233" s="34"/>
      <c r="G233" s="34"/>
      <c r="H233" s="34"/>
      <c r="I233" s="34"/>
      <c r="J233" s="34"/>
      <c r="K233" s="34"/>
      <c r="L233" s="34"/>
    </row>
    <row r="234" spans="1:12" s="1" customFormat="1" ht="15" x14ac:dyDescent="0.25">
      <c r="A234" s="36">
        <v>85</v>
      </c>
      <c r="B234" s="37" t="s">
        <v>94</v>
      </c>
      <c r="C234" s="34"/>
      <c r="D234" s="34"/>
      <c r="E234" s="34"/>
      <c r="F234" s="34"/>
      <c r="G234" s="34"/>
      <c r="H234" s="34"/>
      <c r="I234" s="34"/>
      <c r="J234" s="34"/>
      <c r="K234" s="34"/>
      <c r="L234" s="34"/>
    </row>
    <row r="235" spans="1:12" s="1" customFormat="1" ht="15" x14ac:dyDescent="0.25">
      <c r="A235" s="36">
        <v>86</v>
      </c>
      <c r="B235" s="37" t="s">
        <v>95</v>
      </c>
      <c r="C235" s="34"/>
      <c r="D235" s="34"/>
      <c r="E235" s="34"/>
      <c r="F235" s="34"/>
      <c r="G235" s="34"/>
      <c r="H235" s="34"/>
      <c r="I235" s="34"/>
      <c r="J235" s="34"/>
      <c r="K235" s="34"/>
      <c r="L235" s="34"/>
    </row>
    <row r="236" spans="1:12" s="1" customFormat="1" ht="15" x14ac:dyDescent="0.25">
      <c r="A236" s="36">
        <v>87</v>
      </c>
      <c r="B236" s="37" t="s">
        <v>96</v>
      </c>
      <c r="C236" s="34"/>
      <c r="D236" s="34"/>
      <c r="E236" s="34"/>
      <c r="F236" s="34"/>
      <c r="G236" s="34"/>
      <c r="H236" s="34"/>
      <c r="I236" s="34"/>
      <c r="J236" s="34"/>
      <c r="K236" s="34"/>
      <c r="L236" s="34"/>
    </row>
    <row r="237" spans="1:12" s="1" customFormat="1" ht="15" x14ac:dyDescent="0.25">
      <c r="A237" s="36">
        <v>88</v>
      </c>
      <c r="B237" s="37" t="s">
        <v>97</v>
      </c>
      <c r="C237" s="34"/>
      <c r="D237" s="34"/>
      <c r="E237" s="34"/>
      <c r="F237" s="34"/>
      <c r="G237" s="34"/>
      <c r="H237" s="34"/>
      <c r="I237" s="34"/>
      <c r="J237" s="34"/>
      <c r="K237" s="34"/>
      <c r="L237" s="34"/>
    </row>
    <row r="238" spans="1:12" s="1" customFormat="1" ht="15" x14ac:dyDescent="0.25">
      <c r="A238" s="36">
        <v>89</v>
      </c>
      <c r="B238" s="37" t="s">
        <v>98</v>
      </c>
      <c r="C238" s="34"/>
      <c r="D238" s="34"/>
      <c r="E238" s="34"/>
      <c r="F238" s="34"/>
      <c r="G238" s="34"/>
      <c r="H238" s="34"/>
      <c r="I238" s="34"/>
      <c r="J238" s="34"/>
      <c r="K238" s="34"/>
      <c r="L238" s="34"/>
    </row>
    <row r="239" spans="1:12" s="1" customFormat="1" ht="15" x14ac:dyDescent="0.25">
      <c r="A239" s="36">
        <v>90</v>
      </c>
      <c r="B239" s="37" t="s">
        <v>99</v>
      </c>
      <c r="C239" s="34"/>
      <c r="D239" s="34"/>
      <c r="E239" s="34"/>
      <c r="F239" s="34"/>
      <c r="G239" s="34"/>
      <c r="H239" s="34"/>
      <c r="I239" s="34"/>
      <c r="J239" s="34"/>
      <c r="K239" s="34"/>
      <c r="L239" s="34"/>
    </row>
    <row r="240" spans="1:12" s="1" customFormat="1" ht="15" x14ac:dyDescent="0.25">
      <c r="A240" s="36">
        <v>91</v>
      </c>
      <c r="B240" s="37" t="s">
        <v>100</v>
      </c>
      <c r="C240" s="34"/>
      <c r="D240" s="34"/>
      <c r="E240" s="34"/>
      <c r="F240" s="34"/>
      <c r="G240" s="34"/>
      <c r="H240" s="34"/>
      <c r="I240" s="34"/>
      <c r="J240" s="34"/>
      <c r="K240" s="34"/>
      <c r="L240" s="34"/>
    </row>
    <row r="241" spans="1:12" s="1" customFormat="1" ht="15" x14ac:dyDescent="0.25">
      <c r="A241" s="36">
        <v>92</v>
      </c>
      <c r="B241" s="37" t="s">
        <v>101</v>
      </c>
      <c r="C241" s="34"/>
      <c r="D241" s="34"/>
      <c r="E241" s="34"/>
      <c r="F241" s="34"/>
      <c r="G241" s="34"/>
      <c r="H241" s="34"/>
      <c r="I241" s="34"/>
      <c r="J241" s="34"/>
      <c r="K241" s="34"/>
      <c r="L241" s="34"/>
    </row>
    <row r="242" spans="1:12" s="1" customFormat="1" ht="15" x14ac:dyDescent="0.25">
      <c r="A242" s="36">
        <v>93</v>
      </c>
      <c r="B242" s="37" t="s">
        <v>102</v>
      </c>
      <c r="C242" s="34"/>
      <c r="D242" s="34"/>
      <c r="E242" s="34"/>
      <c r="F242" s="34"/>
      <c r="G242" s="34"/>
      <c r="H242" s="34"/>
      <c r="I242" s="34"/>
      <c r="J242" s="34"/>
      <c r="K242" s="34"/>
      <c r="L242" s="34"/>
    </row>
    <row r="243" spans="1:12" s="1" customFormat="1" ht="15" x14ac:dyDescent="0.25">
      <c r="A243" s="36">
        <v>94</v>
      </c>
      <c r="B243" s="37" t="s">
        <v>103</v>
      </c>
      <c r="C243" s="34"/>
      <c r="D243" s="34"/>
      <c r="E243" s="34"/>
      <c r="F243" s="34"/>
      <c r="G243" s="34"/>
      <c r="H243" s="34"/>
      <c r="I243" s="34"/>
      <c r="J243" s="34"/>
      <c r="K243" s="34"/>
      <c r="L243" s="34"/>
    </row>
    <row r="244" spans="1:12" s="1" customFormat="1" ht="15" x14ac:dyDescent="0.25">
      <c r="A244" s="36">
        <v>95</v>
      </c>
      <c r="B244" s="37" t="s">
        <v>104</v>
      </c>
      <c r="C244" s="34"/>
      <c r="D244" s="34"/>
      <c r="E244" s="34"/>
      <c r="F244" s="34"/>
      <c r="G244" s="34"/>
      <c r="H244" s="34"/>
      <c r="I244" s="34"/>
      <c r="J244" s="34"/>
      <c r="K244" s="34"/>
      <c r="L244" s="34"/>
    </row>
    <row r="245" spans="1:12" s="1" customFormat="1" ht="15" x14ac:dyDescent="0.25">
      <c r="A245" s="36">
        <v>96</v>
      </c>
      <c r="B245" s="37" t="s">
        <v>105</v>
      </c>
      <c r="C245" s="34"/>
      <c r="D245" s="34"/>
      <c r="E245" s="34"/>
      <c r="F245" s="34"/>
      <c r="G245" s="34"/>
      <c r="H245" s="34"/>
      <c r="I245" s="34"/>
      <c r="J245" s="34"/>
      <c r="K245" s="34"/>
      <c r="L245" s="34"/>
    </row>
    <row r="246" spans="1:12" s="1" customFormat="1" ht="15" x14ac:dyDescent="0.25">
      <c r="A246" s="36">
        <v>97</v>
      </c>
      <c r="B246" s="37" t="s">
        <v>106</v>
      </c>
      <c r="C246" s="34"/>
      <c r="D246" s="34"/>
      <c r="E246" s="34"/>
      <c r="F246" s="34"/>
      <c r="G246" s="34"/>
      <c r="H246" s="34"/>
      <c r="I246" s="34"/>
      <c r="J246" s="34"/>
      <c r="K246" s="34"/>
      <c r="L246" s="34"/>
    </row>
    <row r="247" spans="1:12" s="1" customFormat="1" ht="15" x14ac:dyDescent="0.25">
      <c r="A247" s="36">
        <v>98</v>
      </c>
      <c r="B247" s="37" t="s">
        <v>107</v>
      </c>
      <c r="C247" s="34"/>
      <c r="D247" s="34"/>
      <c r="E247" s="34"/>
      <c r="F247" s="34"/>
      <c r="G247" s="34"/>
      <c r="H247" s="34"/>
      <c r="I247" s="34"/>
      <c r="J247" s="34"/>
      <c r="K247" s="34"/>
      <c r="L247" s="34"/>
    </row>
    <row r="248" spans="1:12" s="1" customFormat="1" ht="15" x14ac:dyDescent="0.25">
      <c r="A248" s="36">
        <v>99</v>
      </c>
      <c r="B248" s="37" t="s">
        <v>108</v>
      </c>
      <c r="C248" s="34"/>
      <c r="D248" s="34"/>
      <c r="E248" s="34"/>
      <c r="F248" s="34"/>
      <c r="G248" s="34"/>
      <c r="H248" s="34"/>
      <c r="I248" s="34"/>
      <c r="J248" s="34"/>
      <c r="K248" s="34"/>
      <c r="L248" s="34"/>
    </row>
    <row r="249" spans="1:12" s="1" customFormat="1" ht="15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</row>
    <row r="250" spans="1:12" s="1" customFormat="1" ht="15" x14ac:dyDescent="0.25"/>
    <row r="251" spans="1:12" s="1" customFormat="1" ht="15" x14ac:dyDescent="0.25"/>
    <row r="252" spans="1:12" s="1" customFormat="1" ht="15" x14ac:dyDescent="0.25"/>
    <row r="253" spans="1:12" s="1" customFormat="1" ht="15" x14ac:dyDescent="0.25"/>
    <row r="254" spans="1:12" s="1" customFormat="1" ht="15" x14ac:dyDescent="0.25"/>
    <row r="255" spans="1:12" s="1" customFormat="1" ht="15" x14ac:dyDescent="0.25"/>
    <row r="256" spans="1:12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A29:I29"/>
    <mergeCell ref="F21:I21"/>
    <mergeCell ref="A22:E22"/>
    <mergeCell ref="F22:I22"/>
    <mergeCell ref="A19:H19"/>
    <mergeCell ref="A13:H13"/>
    <mergeCell ref="A15:H15"/>
    <mergeCell ref="A17:H17"/>
    <mergeCell ref="A10:D10"/>
    <mergeCell ref="D4:H4"/>
    <mergeCell ref="A8:D8"/>
    <mergeCell ref="E8:F8"/>
    <mergeCell ref="G8:H8"/>
    <mergeCell ref="A9:D9"/>
    <mergeCell ref="E9:F9"/>
    <mergeCell ref="G9:H9"/>
    <mergeCell ref="E10:F10"/>
    <mergeCell ref="G10:H10"/>
    <mergeCell ref="A11:D11"/>
    <mergeCell ref="E11:F11"/>
    <mergeCell ref="G11:H11"/>
  </mergeCells>
  <pageMargins left="0.54" right="0.39370078740157483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35"/>
  <sheetViews>
    <sheetView view="pageBreakPreview" topLeftCell="C1" zoomScaleSheetLayoutView="100" workbookViewId="0">
      <selection activeCell="J44" sqref="J44"/>
    </sheetView>
  </sheetViews>
  <sheetFormatPr baseColWidth="10" defaultColWidth="10.85546875" defaultRowHeight="12.75" x14ac:dyDescent="0.2"/>
  <cols>
    <col min="1" max="1" width="0" style="53" hidden="1" customWidth="1"/>
    <col min="2" max="2" width="7.42578125" style="53" customWidth="1"/>
    <col min="3" max="3" width="8.7109375" style="53" customWidth="1"/>
    <col min="4" max="4" width="10" style="53" customWidth="1"/>
    <col min="5" max="5" width="8.85546875" style="53" customWidth="1"/>
    <col min="6" max="6" width="17" style="53" customWidth="1"/>
    <col min="7" max="7" width="8" style="53" customWidth="1"/>
    <col min="8" max="8" width="5.7109375" style="53" customWidth="1"/>
    <col min="9" max="10" width="10.85546875" style="53"/>
    <col min="11" max="11" width="8.7109375" style="53" customWidth="1"/>
    <col min="12" max="16384" width="10.85546875" style="53"/>
  </cols>
  <sheetData>
    <row r="1" spans="1:12" ht="33.75" customHeight="1" x14ac:dyDescent="0.2"/>
    <row r="2" spans="1:12" ht="16.5" thickBot="1" x14ac:dyDescent="0.3">
      <c r="A2" s="49"/>
      <c r="B2" s="54" t="s">
        <v>124</v>
      </c>
      <c r="C2" s="55"/>
      <c r="D2" s="56"/>
      <c r="E2" s="57"/>
      <c r="F2" s="50"/>
      <c r="G2" s="50"/>
      <c r="H2" s="50"/>
      <c r="I2" s="51"/>
      <c r="J2" s="51"/>
      <c r="K2" s="51"/>
      <c r="L2" s="52"/>
    </row>
    <row r="3" spans="1:12" ht="21" thickTop="1" x14ac:dyDescent="0.3">
      <c r="A3" s="58"/>
      <c r="B3" s="51"/>
      <c r="C3" s="59"/>
      <c r="D3" s="59" t="s">
        <v>125</v>
      </c>
      <c r="E3" s="116" t="s">
        <v>126</v>
      </c>
      <c r="F3" s="60"/>
      <c r="G3" s="118" t="s">
        <v>127</v>
      </c>
      <c r="H3" s="61"/>
      <c r="I3" s="62"/>
      <c r="J3" s="119" t="s">
        <v>128</v>
      </c>
      <c r="K3" s="63"/>
      <c r="L3" s="63"/>
    </row>
    <row r="4" spans="1:12" ht="16.5" thickBot="1" x14ac:dyDescent="0.3">
      <c r="A4" s="49"/>
      <c r="B4" s="64"/>
      <c r="C4" s="65" t="s">
        <v>129</v>
      </c>
      <c r="D4" s="113" t="s">
        <v>130</v>
      </c>
      <c r="E4" s="66"/>
      <c r="F4" s="67"/>
      <c r="G4" s="67"/>
      <c r="H4" s="68"/>
      <c r="I4" s="69"/>
      <c r="J4" s="70"/>
      <c r="K4" s="63"/>
      <c r="L4" s="63"/>
    </row>
    <row r="5" spans="1:12" ht="16.5" thickTop="1" x14ac:dyDescent="0.2">
      <c r="A5" s="58"/>
      <c r="B5" s="49"/>
      <c r="C5" s="49"/>
      <c r="D5" s="49"/>
      <c r="E5" s="49"/>
      <c r="F5" s="49"/>
      <c r="G5" s="50"/>
      <c r="H5" s="50"/>
      <c r="I5" s="51"/>
      <c r="J5" s="51"/>
      <c r="K5" s="51"/>
      <c r="L5" s="52"/>
    </row>
    <row r="6" spans="1:12" ht="34.5" customHeight="1" x14ac:dyDescent="0.3">
      <c r="A6" s="58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52"/>
    </row>
    <row r="7" spans="1:12" ht="19.5" customHeight="1" x14ac:dyDescent="0.3">
      <c r="A7" s="306" t="s">
        <v>131</v>
      </c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52"/>
    </row>
    <row r="8" spans="1:12" ht="68.25" customHeight="1" x14ac:dyDescent="0.25">
      <c r="A8" s="307" t="s">
        <v>166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71"/>
    </row>
    <row r="9" spans="1:12" ht="15" customHeight="1" x14ac:dyDescent="0.25">
      <c r="A9" s="308"/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72"/>
    </row>
    <row r="10" spans="1:12" ht="15.75" x14ac:dyDescent="0.25">
      <c r="A10" s="58"/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52"/>
    </row>
    <row r="11" spans="1:12" ht="15.75" x14ac:dyDescent="0.25">
      <c r="A11" s="58"/>
      <c r="B11" s="73"/>
      <c r="C11" s="55"/>
      <c r="D11" s="56"/>
      <c r="E11" s="57"/>
      <c r="F11" s="72"/>
      <c r="G11" s="72"/>
      <c r="H11" s="72"/>
      <c r="I11" s="73"/>
      <c r="J11" s="73"/>
      <c r="K11" s="73"/>
      <c r="L11" s="73"/>
    </row>
    <row r="12" spans="1:12" ht="23.25" x14ac:dyDescent="0.2">
      <c r="A12" s="58"/>
      <c r="B12" s="52"/>
      <c r="C12" s="310" t="s">
        <v>132</v>
      </c>
      <c r="D12" s="310"/>
      <c r="E12" s="310"/>
      <c r="F12" s="310"/>
      <c r="G12" s="310"/>
      <c r="H12" s="310"/>
      <c r="I12" s="310"/>
      <c r="J12" s="310"/>
      <c r="K12" s="52"/>
      <c r="L12" s="52"/>
    </row>
    <row r="13" spans="1:12" ht="15" x14ac:dyDescent="0.2">
      <c r="A13" s="58"/>
      <c r="B13" s="52"/>
      <c r="C13" s="55"/>
      <c r="D13" s="56"/>
      <c r="E13" s="57"/>
      <c r="F13" s="50"/>
      <c r="G13" s="50"/>
      <c r="H13" s="50"/>
      <c r="I13" s="51"/>
      <c r="J13" s="51"/>
      <c r="K13" s="52"/>
      <c r="L13" s="52"/>
    </row>
    <row r="14" spans="1:12" ht="25.5" x14ac:dyDescent="0.35">
      <c r="A14" s="74"/>
      <c r="B14" s="75"/>
      <c r="C14" s="77"/>
      <c r="D14" s="78"/>
      <c r="E14" s="79" t="s">
        <v>133</v>
      </c>
      <c r="F14" s="242" t="s">
        <v>174</v>
      </c>
      <c r="G14" s="80"/>
      <c r="H14" s="80"/>
      <c r="I14" s="75"/>
      <c r="J14" s="75"/>
      <c r="K14" s="75"/>
      <c r="L14" s="52"/>
    </row>
    <row r="15" spans="1:12" ht="23.25" x14ac:dyDescent="0.35">
      <c r="A15" s="74"/>
      <c r="B15" s="81"/>
      <c r="C15" s="82" t="s">
        <v>134</v>
      </c>
      <c r="D15" s="81"/>
      <c r="E15" s="57"/>
      <c r="F15" s="50"/>
      <c r="G15" s="50"/>
      <c r="H15" s="50"/>
      <c r="I15" s="83"/>
      <c r="J15" s="83"/>
      <c r="K15" s="83"/>
      <c r="L15" s="52"/>
    </row>
    <row r="16" spans="1:12" ht="15.75" thickBot="1" x14ac:dyDescent="0.25">
      <c r="A16" s="74"/>
      <c r="B16" s="51"/>
      <c r="C16" s="55"/>
      <c r="D16" s="82"/>
      <c r="E16" s="84"/>
      <c r="F16" s="85"/>
      <c r="G16" s="85"/>
      <c r="H16" s="85"/>
      <c r="I16" s="52"/>
      <c r="J16" s="52"/>
      <c r="K16" s="52"/>
      <c r="L16" s="52"/>
    </row>
    <row r="17" spans="1:14" ht="21" thickBot="1" x14ac:dyDescent="0.25">
      <c r="A17" s="74"/>
      <c r="B17" s="311" t="s">
        <v>135</v>
      </c>
      <c r="C17" s="312"/>
      <c r="D17" s="312"/>
      <c r="E17" s="312"/>
      <c r="F17" s="313"/>
      <c r="G17" s="311" t="s">
        <v>136</v>
      </c>
      <c r="H17" s="313"/>
      <c r="I17" s="311" t="s">
        <v>137</v>
      </c>
      <c r="J17" s="312"/>
      <c r="K17" s="313"/>
      <c r="L17" s="52"/>
    </row>
    <row r="18" spans="1:14" ht="23.25" x14ac:dyDescent="0.35">
      <c r="A18" s="74"/>
      <c r="B18" s="86"/>
      <c r="C18" s="87"/>
      <c r="D18" s="87"/>
      <c r="E18" s="87"/>
      <c r="F18" s="87"/>
      <c r="G18" s="86"/>
      <c r="H18" s="88"/>
      <c r="I18" s="87"/>
      <c r="J18" s="87"/>
      <c r="K18" s="88"/>
      <c r="L18" s="52"/>
      <c r="N18" s="157"/>
    </row>
    <row r="19" spans="1:14" ht="26.25" x14ac:dyDescent="0.4">
      <c r="A19" s="58"/>
      <c r="B19" s="89"/>
      <c r="C19" s="55"/>
      <c r="D19" s="82"/>
      <c r="E19" s="84"/>
      <c r="F19" s="246" t="s">
        <v>175</v>
      </c>
      <c r="G19" s="91"/>
      <c r="H19" s="92" t="s">
        <v>172</v>
      </c>
      <c r="I19" s="52"/>
      <c r="J19" s="52"/>
      <c r="K19" s="93"/>
      <c r="L19" s="76"/>
      <c r="N19" s="157"/>
    </row>
    <row r="20" spans="1:14" ht="25.5" x14ac:dyDescent="0.35">
      <c r="A20" s="94"/>
      <c r="B20" s="89"/>
      <c r="C20" s="55"/>
      <c r="D20" s="82"/>
      <c r="E20" s="84"/>
      <c r="F20" s="246" t="s">
        <v>176</v>
      </c>
      <c r="G20" s="91"/>
      <c r="H20" s="92" t="s">
        <v>172</v>
      </c>
      <c r="I20" s="52"/>
      <c r="J20" s="95"/>
      <c r="K20" s="93"/>
      <c r="L20" s="52"/>
      <c r="N20" s="157"/>
    </row>
    <row r="21" spans="1:14" ht="23.25" x14ac:dyDescent="0.35">
      <c r="A21" s="96"/>
      <c r="B21" s="89"/>
      <c r="C21" s="55"/>
      <c r="D21" s="82"/>
      <c r="E21" s="84"/>
      <c r="F21" s="247" t="s">
        <v>177</v>
      </c>
      <c r="G21" s="91"/>
      <c r="H21" s="92" t="s">
        <v>173</v>
      </c>
      <c r="I21" s="52"/>
      <c r="J21" s="95"/>
      <c r="K21" s="93"/>
      <c r="L21" s="83"/>
    </row>
    <row r="22" spans="1:14" ht="23.25" hidden="1" x14ac:dyDescent="0.35">
      <c r="A22" s="96"/>
      <c r="B22" s="89"/>
      <c r="C22" s="157"/>
      <c r="D22" s="157"/>
      <c r="E22" s="90"/>
      <c r="F22" s="244" t="s">
        <v>170</v>
      </c>
      <c r="G22" s="91"/>
      <c r="H22" s="92" t="s">
        <v>171</v>
      </c>
      <c r="I22" s="52"/>
      <c r="J22" s="95"/>
      <c r="K22" s="93"/>
      <c r="L22" s="83"/>
    </row>
    <row r="23" spans="1:14" ht="33" customHeight="1" x14ac:dyDescent="0.35">
      <c r="A23" s="96"/>
      <c r="B23" s="314"/>
      <c r="C23" s="315"/>
      <c r="D23" s="315"/>
      <c r="E23" s="315"/>
      <c r="F23" s="316"/>
      <c r="G23" s="91"/>
      <c r="H23" s="245"/>
      <c r="I23" s="52"/>
      <c r="J23" s="95"/>
      <c r="K23" s="93"/>
      <c r="L23" s="83"/>
    </row>
    <row r="24" spans="1:14" ht="22.5" customHeight="1" x14ac:dyDescent="0.35">
      <c r="A24" s="96"/>
      <c r="B24" s="317"/>
      <c r="C24" s="318"/>
      <c r="D24" s="318"/>
      <c r="E24" s="318"/>
      <c r="F24" s="319"/>
      <c r="G24" s="91"/>
      <c r="H24" s="92"/>
      <c r="I24" s="52"/>
      <c r="J24" s="95"/>
      <c r="K24" s="93"/>
      <c r="L24" s="83"/>
    </row>
    <row r="25" spans="1:14" ht="24" customHeight="1" x14ac:dyDescent="0.35">
      <c r="A25" s="96"/>
      <c r="B25" s="317"/>
      <c r="C25" s="318"/>
      <c r="D25" s="318"/>
      <c r="E25" s="318"/>
      <c r="F25" s="319"/>
      <c r="G25" s="91"/>
      <c r="H25" s="92"/>
      <c r="I25" s="52"/>
      <c r="J25" s="95"/>
      <c r="K25" s="93"/>
      <c r="L25" s="83"/>
    </row>
    <row r="26" spans="1:14" ht="39" customHeight="1" x14ac:dyDescent="0.35">
      <c r="A26" s="96"/>
      <c r="B26" s="317"/>
      <c r="C26" s="318"/>
      <c r="D26" s="318"/>
      <c r="E26" s="318"/>
      <c r="F26" s="319"/>
      <c r="G26" s="91"/>
      <c r="H26" s="245"/>
      <c r="I26" s="52"/>
      <c r="J26" s="95"/>
      <c r="K26" s="93"/>
      <c r="L26" s="83"/>
    </row>
    <row r="27" spans="1:14" ht="26.25" customHeight="1" x14ac:dyDescent="0.35">
      <c r="A27" s="96"/>
      <c r="B27" s="317"/>
      <c r="C27" s="318"/>
      <c r="D27" s="318"/>
      <c r="E27" s="318"/>
      <c r="F27" s="319"/>
      <c r="G27" s="91"/>
      <c r="H27" s="92"/>
      <c r="I27" s="52"/>
      <c r="J27" s="95"/>
      <c r="K27" s="93"/>
      <c r="L27" s="83"/>
    </row>
    <row r="28" spans="1:14" ht="20.25" x14ac:dyDescent="0.3">
      <c r="A28" s="74"/>
      <c r="B28" s="97"/>
      <c r="C28" s="98"/>
      <c r="D28" s="99"/>
      <c r="E28" s="100"/>
      <c r="F28" s="101"/>
      <c r="G28" s="102"/>
      <c r="H28" s="103"/>
      <c r="I28" s="104"/>
      <c r="J28" s="104"/>
      <c r="K28" s="105"/>
      <c r="L28" s="52"/>
    </row>
    <row r="29" spans="1:14" ht="20.25" x14ac:dyDescent="0.3">
      <c r="A29" s="10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</row>
    <row r="30" spans="1:14" ht="15" x14ac:dyDescent="0.2">
      <c r="A30" s="58"/>
      <c r="B30" s="51"/>
      <c r="C30" s="55"/>
      <c r="D30" s="305" t="s">
        <v>138</v>
      </c>
      <c r="E30" s="305"/>
      <c r="F30" s="305"/>
      <c r="G30" s="305"/>
      <c r="H30" s="305"/>
      <c r="I30" s="305"/>
      <c r="J30" s="305"/>
      <c r="K30" s="305"/>
      <c r="L30" s="52"/>
    </row>
    <row r="31" spans="1:14" ht="15" x14ac:dyDescent="0.2">
      <c r="A31" s="74"/>
      <c r="B31" s="51"/>
      <c r="C31" s="55"/>
      <c r="D31" s="305"/>
      <c r="E31" s="305"/>
      <c r="F31" s="305"/>
      <c r="G31" s="305"/>
      <c r="H31" s="305"/>
      <c r="I31" s="305"/>
      <c r="J31" s="305"/>
      <c r="K31" s="305"/>
      <c r="L31" s="52"/>
    </row>
    <row r="32" spans="1:14" ht="15" x14ac:dyDescent="0.2">
      <c r="A32" s="74"/>
      <c r="B32" s="52"/>
      <c r="C32" s="55"/>
      <c r="D32" s="82"/>
      <c r="E32" s="84"/>
      <c r="F32" s="85"/>
      <c r="G32" s="85"/>
      <c r="H32" s="85"/>
      <c r="I32" s="52"/>
      <c r="J32" s="52"/>
      <c r="K32" s="52"/>
      <c r="L32" s="52"/>
    </row>
    <row r="33" spans="1:12" ht="15" x14ac:dyDescent="0.2">
      <c r="A33" s="74"/>
      <c r="B33" s="52"/>
      <c r="C33" s="55"/>
      <c r="D33" s="82"/>
      <c r="E33" s="84"/>
      <c r="F33" s="85"/>
      <c r="G33" s="85"/>
      <c r="H33" s="85"/>
      <c r="I33" s="52"/>
      <c r="J33" s="52"/>
      <c r="K33" s="52"/>
      <c r="L33" s="52"/>
    </row>
    <row r="34" spans="1:12" ht="37.5" customHeight="1" thickBot="1" x14ac:dyDescent="0.25">
      <c r="A34" s="74"/>
      <c r="B34" s="84"/>
      <c r="C34" s="85"/>
      <c r="D34" s="84"/>
      <c r="E34" s="84"/>
      <c r="F34" s="85"/>
      <c r="G34" s="85"/>
      <c r="H34" s="85"/>
      <c r="I34" s="52"/>
      <c r="J34" s="52"/>
      <c r="K34" s="52"/>
      <c r="L34" s="52"/>
    </row>
    <row r="35" spans="1:12" ht="16.5" thickTop="1" x14ac:dyDescent="0.25">
      <c r="A35" s="74"/>
      <c r="B35" s="107"/>
      <c r="C35" s="107" t="s">
        <v>139</v>
      </c>
      <c r="D35" s="114">
        <v>6611893</v>
      </c>
      <c r="E35" s="109" t="s">
        <v>140</v>
      </c>
      <c r="F35" s="114">
        <v>4110269</v>
      </c>
      <c r="G35" s="108"/>
      <c r="H35" s="109" t="s">
        <v>141</v>
      </c>
      <c r="I35" s="114">
        <v>17201999</v>
      </c>
      <c r="J35" s="107" t="s">
        <v>142</v>
      </c>
      <c r="K35" s="115">
        <v>22883</v>
      </c>
      <c r="L35" s="52"/>
    </row>
  </sheetData>
  <sheetProtection formatCells="0" formatColumns="0" formatRows="0" insertColumns="0" insertRows="0" insertHyperlinks="0" deleteColumns="0" deleteRows="0" sort="0" autoFilter="0" pivotTables="0"/>
  <mergeCells count="15">
    <mergeCell ref="D30:K31"/>
    <mergeCell ref="A7:G7"/>
    <mergeCell ref="H7:K7"/>
    <mergeCell ref="A8:K8"/>
    <mergeCell ref="A9:K9"/>
    <mergeCell ref="B10:K10"/>
    <mergeCell ref="C12:J12"/>
    <mergeCell ref="B17:F17"/>
    <mergeCell ref="G17:H17"/>
    <mergeCell ref="I17:K17"/>
    <mergeCell ref="B23:F23"/>
    <mergeCell ref="B24:F24"/>
    <mergeCell ref="B25:F25"/>
    <mergeCell ref="B27:F27"/>
    <mergeCell ref="B26:F26"/>
  </mergeCells>
  <pageMargins left="7.874015748031496E-2" right="7.874015748031496E-2" top="0.39370078740157483" bottom="0.3937007874015748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outlinePr summaryBelow="0" summaryRight="0"/>
    <pageSetUpPr fitToPage="1"/>
  </sheetPr>
  <dimension ref="A1:U1008"/>
  <sheetViews>
    <sheetView view="pageBreakPreview" topLeftCell="B1" zoomScaleSheetLayoutView="100" workbookViewId="0">
      <selection activeCell="F25" sqref="F25"/>
    </sheetView>
  </sheetViews>
  <sheetFormatPr baseColWidth="10" defaultColWidth="14.42578125" defaultRowHeight="15" customHeight="1" x14ac:dyDescent="0.25"/>
  <cols>
    <col min="1" max="1" width="10.7109375" style="122" hidden="1" customWidth="1"/>
    <col min="2" max="2" width="7.42578125" style="122" customWidth="1"/>
    <col min="3" max="3" width="7.28515625" style="122" customWidth="1"/>
    <col min="4" max="4" width="12.85546875" style="122" customWidth="1"/>
    <col min="5" max="5" width="8.85546875" style="122" customWidth="1"/>
    <col min="6" max="6" width="10.7109375" style="122" customWidth="1"/>
    <col min="7" max="7" width="11.140625" style="122" customWidth="1"/>
    <col min="8" max="21" width="11.42578125" style="122" customWidth="1"/>
    <col min="22" max="16384" width="14.42578125" style="122"/>
  </cols>
  <sheetData>
    <row r="1" spans="1:21" ht="18.75" customHeight="1" x14ac:dyDescent="0.3">
      <c r="A1" s="120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121"/>
      <c r="M1" s="121"/>
      <c r="N1" s="121"/>
      <c r="O1" s="121"/>
      <c r="P1" s="121"/>
      <c r="Q1" s="121"/>
      <c r="R1" s="121"/>
      <c r="S1" s="121"/>
      <c r="T1" s="121"/>
      <c r="U1" s="121"/>
    </row>
    <row r="2" spans="1:21" ht="16.5" customHeight="1" x14ac:dyDescent="0.25">
      <c r="A2" s="120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21" ht="17.25" customHeight="1" x14ac:dyDescent="0.25">
      <c r="A3" s="124"/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123"/>
      <c r="M3" s="123"/>
      <c r="N3" s="123"/>
      <c r="O3" s="123"/>
      <c r="P3" s="123"/>
      <c r="Q3" s="123"/>
      <c r="R3" s="123"/>
      <c r="S3" s="123"/>
      <c r="T3" s="123"/>
      <c r="U3" s="123"/>
    </row>
    <row r="4" spans="1:21" s="241" customFormat="1" ht="18" customHeight="1" x14ac:dyDescent="0.25">
      <c r="A4" s="239"/>
      <c r="B4" s="326" t="s">
        <v>167</v>
      </c>
      <c r="C4" s="326"/>
      <c r="D4" s="326"/>
      <c r="E4" s="326"/>
      <c r="F4" s="326"/>
      <c r="G4" s="326"/>
      <c r="H4" s="326"/>
      <c r="I4" s="326"/>
      <c r="J4" s="326"/>
      <c r="K4" s="326"/>
      <c r="L4" s="240"/>
      <c r="M4" s="240"/>
      <c r="N4" s="240"/>
      <c r="O4" s="240"/>
      <c r="P4" s="240"/>
      <c r="Q4" s="240"/>
      <c r="R4" s="240"/>
      <c r="S4" s="240"/>
      <c r="T4" s="240"/>
      <c r="U4" s="240"/>
    </row>
    <row r="5" spans="1:21" s="241" customFormat="1" ht="15.75" customHeight="1" x14ac:dyDescent="0.25">
      <c r="A5" s="239"/>
      <c r="B5" s="326" t="s">
        <v>168</v>
      </c>
      <c r="C5" s="326"/>
      <c r="D5" s="326"/>
      <c r="E5" s="326"/>
      <c r="F5" s="326"/>
      <c r="G5" s="326"/>
      <c r="H5" s="326"/>
      <c r="I5" s="326"/>
      <c r="J5" s="326"/>
      <c r="K5" s="326"/>
      <c r="L5" s="239"/>
      <c r="M5" s="239"/>
      <c r="N5" s="239"/>
      <c r="O5" s="239"/>
      <c r="P5" s="239"/>
      <c r="Q5" s="239"/>
      <c r="R5" s="239"/>
      <c r="S5" s="239"/>
      <c r="T5" s="239"/>
      <c r="U5" s="239"/>
    </row>
    <row r="6" spans="1:21" s="241" customFormat="1" ht="15.75" customHeight="1" x14ac:dyDescent="0.25">
      <c r="A6" s="239"/>
      <c r="B6" s="328" t="s">
        <v>169</v>
      </c>
      <c r="C6" s="328"/>
      <c r="D6" s="328"/>
      <c r="E6" s="328"/>
      <c r="F6" s="328"/>
      <c r="G6" s="328"/>
      <c r="H6" s="328"/>
      <c r="I6" s="328"/>
      <c r="J6" s="328"/>
      <c r="K6" s="328"/>
      <c r="L6" s="239"/>
      <c r="M6" s="239"/>
      <c r="N6" s="239"/>
      <c r="O6" s="239"/>
      <c r="P6" s="239"/>
      <c r="Q6" s="239"/>
      <c r="R6" s="239"/>
      <c r="S6" s="239"/>
      <c r="T6" s="239"/>
      <c r="U6" s="239"/>
    </row>
    <row r="7" spans="1:21" ht="15.75" customHeight="1" x14ac:dyDescent="0.25">
      <c r="A7" s="125"/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124"/>
      <c r="M7" s="124"/>
      <c r="N7" s="124"/>
      <c r="O7" s="124"/>
      <c r="P7" s="124"/>
      <c r="Q7" s="124"/>
      <c r="R7" s="124"/>
      <c r="S7" s="124"/>
      <c r="T7" s="124"/>
      <c r="U7" s="124"/>
    </row>
    <row r="8" spans="1:21" ht="12.75" customHeight="1" x14ac:dyDescent="0.25">
      <c r="A8" s="126"/>
      <c r="B8" s="126"/>
      <c r="C8" s="126"/>
      <c r="D8" s="126"/>
      <c r="E8" s="126"/>
      <c r="F8" s="126"/>
      <c r="G8" s="127"/>
      <c r="H8" s="127"/>
      <c r="I8" s="128"/>
      <c r="J8" s="128"/>
      <c r="K8" s="128"/>
      <c r="L8" s="128"/>
      <c r="M8" s="129"/>
      <c r="N8" s="129"/>
      <c r="O8" s="129"/>
      <c r="P8" s="129"/>
      <c r="Q8" s="129"/>
      <c r="R8" s="129"/>
      <c r="S8" s="129"/>
      <c r="T8" s="129"/>
      <c r="U8" s="129"/>
    </row>
    <row r="9" spans="1:21" s="235" customFormat="1" ht="18.75" customHeight="1" x14ac:dyDescent="0.3">
      <c r="A9" s="233"/>
      <c r="B9" s="325" t="s">
        <v>118</v>
      </c>
      <c r="C9" s="325"/>
      <c r="D9" s="325"/>
      <c r="E9" s="325"/>
      <c r="F9" s="325"/>
      <c r="G9" s="325"/>
      <c r="H9" s="325"/>
      <c r="I9" s="325"/>
      <c r="J9" s="325"/>
      <c r="K9" s="325"/>
      <c r="L9" s="234"/>
      <c r="M9" s="234"/>
      <c r="N9" s="234"/>
      <c r="O9" s="234"/>
      <c r="P9" s="234"/>
      <c r="Q9" s="234"/>
      <c r="R9" s="234"/>
      <c r="S9" s="234"/>
      <c r="T9" s="234"/>
      <c r="U9" s="234"/>
    </row>
    <row r="10" spans="1:21" s="235" customFormat="1" ht="16.5" customHeight="1" x14ac:dyDescent="0.25">
      <c r="A10" s="233"/>
      <c r="B10" s="325" t="s">
        <v>160</v>
      </c>
      <c r="C10" s="325"/>
      <c r="D10" s="325"/>
      <c r="E10" s="325"/>
      <c r="F10" s="325"/>
      <c r="G10" s="325"/>
      <c r="H10" s="325"/>
      <c r="I10" s="325"/>
      <c r="J10" s="325"/>
      <c r="K10" s="325"/>
      <c r="L10" s="236"/>
      <c r="M10" s="236"/>
      <c r="N10" s="236"/>
      <c r="O10" s="236"/>
      <c r="P10" s="236"/>
      <c r="Q10" s="236"/>
      <c r="R10" s="236"/>
      <c r="S10" s="236"/>
      <c r="T10" s="236"/>
      <c r="U10" s="236"/>
    </row>
    <row r="11" spans="1:21" s="235" customFormat="1" ht="17.25" customHeight="1" x14ac:dyDescent="0.25">
      <c r="A11" s="237"/>
      <c r="B11" s="325" t="s">
        <v>161</v>
      </c>
      <c r="C11" s="325"/>
      <c r="D11" s="325"/>
      <c r="E11" s="325"/>
      <c r="F11" s="325"/>
      <c r="G11" s="325"/>
      <c r="H11" s="325"/>
      <c r="I11" s="325"/>
      <c r="J11" s="325"/>
      <c r="K11" s="325"/>
      <c r="L11" s="236"/>
      <c r="M11" s="236"/>
      <c r="N11" s="236"/>
      <c r="O11" s="236"/>
      <c r="P11" s="236"/>
      <c r="Q11" s="236"/>
      <c r="R11" s="236"/>
      <c r="S11" s="236"/>
      <c r="T11" s="236"/>
      <c r="U11" s="236"/>
    </row>
    <row r="12" spans="1:21" s="235" customFormat="1" ht="18" customHeight="1" x14ac:dyDescent="0.25">
      <c r="A12" s="237"/>
      <c r="B12" s="327" t="s">
        <v>162</v>
      </c>
      <c r="C12" s="327"/>
      <c r="D12" s="327"/>
      <c r="E12" s="327"/>
      <c r="F12" s="327"/>
      <c r="G12" s="327"/>
      <c r="H12" s="327"/>
      <c r="I12" s="327"/>
      <c r="J12" s="327"/>
      <c r="K12" s="327"/>
      <c r="L12" s="238"/>
      <c r="M12" s="238"/>
      <c r="N12" s="238"/>
      <c r="O12" s="238"/>
      <c r="P12" s="238"/>
      <c r="Q12" s="238"/>
      <c r="R12" s="238"/>
      <c r="S12" s="238"/>
      <c r="T12" s="238"/>
      <c r="U12" s="238"/>
    </row>
    <row r="13" spans="1:21" s="235" customFormat="1" ht="15.75" customHeight="1" x14ac:dyDescent="0.25">
      <c r="A13" s="237"/>
      <c r="B13" s="327" t="s">
        <v>163</v>
      </c>
      <c r="C13" s="327"/>
      <c r="D13" s="327"/>
      <c r="E13" s="327"/>
      <c r="F13" s="327"/>
      <c r="G13" s="327"/>
      <c r="H13" s="327"/>
      <c r="I13" s="327"/>
      <c r="J13" s="327"/>
      <c r="K13" s="327"/>
      <c r="L13" s="237"/>
      <c r="M13" s="237"/>
      <c r="N13" s="237"/>
      <c r="O13" s="237"/>
      <c r="P13" s="237"/>
      <c r="Q13" s="237"/>
      <c r="R13" s="237"/>
      <c r="S13" s="237"/>
      <c r="T13" s="237"/>
      <c r="U13" s="237"/>
    </row>
    <row r="14" spans="1:21" s="53" customFormat="1" ht="31.5" customHeight="1" x14ac:dyDescent="0.2">
      <c r="A14" s="58"/>
      <c r="B14" s="49"/>
      <c r="C14" s="49"/>
      <c r="D14" s="49"/>
      <c r="E14" s="49"/>
      <c r="F14" s="49"/>
      <c r="G14" s="50"/>
      <c r="H14" s="50"/>
      <c r="I14" s="51"/>
      <c r="J14" s="51"/>
      <c r="K14" s="51"/>
      <c r="L14" s="52"/>
    </row>
    <row r="15" spans="1:21" s="53" customFormat="1" ht="20.25" x14ac:dyDescent="0.3">
      <c r="A15" s="306" t="s">
        <v>131</v>
      </c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52"/>
    </row>
    <row r="16" spans="1:21" s="53" customFormat="1" ht="57.75" customHeight="1" x14ac:dyDescent="0.25">
      <c r="A16" s="322" t="s">
        <v>166</v>
      </c>
      <c r="B16" s="322"/>
      <c r="C16" s="322"/>
      <c r="D16" s="322"/>
      <c r="E16" s="322"/>
      <c r="F16" s="322"/>
      <c r="G16" s="322"/>
      <c r="H16" s="322"/>
      <c r="I16" s="322"/>
      <c r="J16" s="322"/>
      <c r="K16" s="322"/>
      <c r="L16" s="71"/>
      <c r="M16" s="117"/>
    </row>
    <row r="17" spans="1:21" s="53" customFormat="1" ht="17.25" customHeight="1" x14ac:dyDescent="0.25">
      <c r="A17" s="308"/>
      <c r="B17" s="308"/>
      <c r="C17" s="308"/>
      <c r="D17" s="308"/>
      <c r="E17" s="308"/>
      <c r="F17" s="308"/>
      <c r="G17" s="308"/>
      <c r="H17" s="308"/>
      <c r="I17" s="308"/>
      <c r="J17" s="308"/>
      <c r="K17" s="308"/>
      <c r="L17" s="72"/>
      <c r="M17" s="117"/>
    </row>
    <row r="18" spans="1:21" ht="12.75" customHeight="1" x14ac:dyDescent="0.25">
      <c r="A18" s="133"/>
      <c r="B18" s="323"/>
      <c r="C18" s="324"/>
      <c r="D18" s="324"/>
      <c r="E18" s="324"/>
      <c r="F18" s="324"/>
      <c r="G18" s="324"/>
      <c r="H18" s="324"/>
      <c r="I18" s="324"/>
      <c r="J18" s="324"/>
      <c r="K18" s="324"/>
      <c r="L18" s="128"/>
      <c r="M18" s="117"/>
      <c r="N18" s="129"/>
      <c r="O18" s="129"/>
      <c r="P18" s="129"/>
      <c r="Q18" s="129"/>
      <c r="R18" s="129"/>
      <c r="S18" s="129"/>
      <c r="T18" s="129"/>
      <c r="U18" s="129"/>
    </row>
    <row r="19" spans="1:21" ht="24.75" customHeight="1" x14ac:dyDescent="0.25">
      <c r="A19" s="133"/>
      <c r="B19" s="134"/>
      <c r="C19" s="130"/>
      <c r="D19" s="131"/>
      <c r="E19" s="132"/>
      <c r="F19" s="135"/>
      <c r="G19" s="135"/>
      <c r="H19" s="135"/>
      <c r="I19" s="134"/>
      <c r="J19" s="134"/>
      <c r="K19" s="134"/>
      <c r="L19" s="134"/>
      <c r="M19" s="117"/>
      <c r="N19" s="129"/>
      <c r="O19" s="129"/>
      <c r="P19" s="129"/>
      <c r="Q19" s="129"/>
      <c r="R19" s="129"/>
      <c r="S19" s="129"/>
      <c r="T19" s="129"/>
      <c r="U19" s="129"/>
    </row>
    <row r="20" spans="1:21" ht="34.5" customHeight="1" x14ac:dyDescent="0.25">
      <c r="A20" s="133"/>
      <c r="B20" s="128"/>
      <c r="C20" s="320" t="s">
        <v>178</v>
      </c>
      <c r="D20" s="321"/>
      <c r="E20" s="321"/>
      <c r="F20" s="321"/>
      <c r="G20" s="321"/>
      <c r="H20" s="321"/>
      <c r="I20" s="321"/>
      <c r="J20" s="321"/>
      <c r="K20" s="128"/>
      <c r="L20" s="128"/>
      <c r="M20" s="117"/>
      <c r="N20" s="129"/>
      <c r="O20" s="129"/>
      <c r="P20" s="129"/>
      <c r="Q20" s="129"/>
      <c r="R20" s="129"/>
      <c r="S20" s="129"/>
      <c r="T20" s="129"/>
      <c r="U20" s="129"/>
    </row>
    <row r="21" spans="1:21" ht="12.75" customHeight="1" x14ac:dyDescent="0.25">
      <c r="A21" s="133"/>
      <c r="B21" s="128"/>
      <c r="C21" s="130"/>
      <c r="D21" s="131"/>
      <c r="E21" s="132"/>
      <c r="F21" s="127"/>
      <c r="G21" s="127"/>
      <c r="H21" s="127"/>
      <c r="I21" s="128"/>
      <c r="J21" s="128"/>
      <c r="K21" s="128"/>
      <c r="L21" s="128"/>
      <c r="M21" s="129"/>
      <c r="N21" s="129"/>
      <c r="O21" s="129"/>
      <c r="P21" s="129"/>
      <c r="Q21" s="129"/>
      <c r="R21" s="129"/>
      <c r="S21" s="129"/>
      <c r="T21" s="129"/>
      <c r="U21" s="129"/>
    </row>
    <row r="22" spans="1:21" ht="12.75" customHeight="1" x14ac:dyDescent="0.35">
      <c r="A22" s="133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28"/>
      <c r="M22" s="129"/>
      <c r="N22" s="129"/>
      <c r="O22" s="129"/>
      <c r="P22" s="129"/>
      <c r="Q22" s="129"/>
      <c r="R22" s="129"/>
      <c r="S22" s="129"/>
      <c r="T22" s="129"/>
      <c r="U22" s="129"/>
    </row>
    <row r="23" spans="1:21" ht="12.75" customHeight="1" x14ac:dyDescent="0.35">
      <c r="A23" s="144"/>
      <c r="B23" s="137"/>
      <c r="C23" s="146"/>
      <c r="D23" s="139"/>
      <c r="E23" s="140"/>
      <c r="F23" s="141"/>
      <c r="G23" s="142"/>
      <c r="H23" s="143"/>
      <c r="I23" s="137"/>
      <c r="J23" s="143"/>
      <c r="K23" s="137"/>
      <c r="L23" s="145"/>
      <c r="M23" s="129"/>
      <c r="N23" s="129"/>
      <c r="O23" s="129"/>
      <c r="P23" s="129"/>
      <c r="Q23" s="129"/>
      <c r="R23" s="129"/>
      <c r="S23" s="129"/>
      <c r="T23" s="129"/>
      <c r="U23" s="129"/>
    </row>
    <row r="24" spans="1:21" ht="12.75" customHeight="1" x14ac:dyDescent="0.3">
      <c r="A24" s="133"/>
      <c r="B24" s="137"/>
      <c r="C24" s="138"/>
      <c r="D24" s="139"/>
      <c r="E24" s="140"/>
      <c r="F24" s="147"/>
      <c r="G24" s="142"/>
      <c r="H24" s="142"/>
      <c r="I24" s="137"/>
      <c r="J24" s="137"/>
      <c r="K24" s="137"/>
      <c r="L24" s="128"/>
      <c r="M24" s="129"/>
      <c r="N24" s="129"/>
      <c r="O24" s="129"/>
      <c r="P24" s="129"/>
      <c r="Q24" s="129"/>
      <c r="R24" s="129"/>
      <c r="S24" s="129"/>
      <c r="T24" s="129"/>
      <c r="U24" s="129"/>
    </row>
    <row r="25" spans="1:21" ht="13.5" customHeight="1" x14ac:dyDescent="0.3">
      <c r="A25" s="148"/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8"/>
      <c r="M25" s="129"/>
      <c r="N25" s="129"/>
      <c r="O25" s="129"/>
      <c r="P25" s="129"/>
      <c r="Q25" s="129"/>
      <c r="R25" s="129"/>
      <c r="S25" s="129"/>
      <c r="T25" s="129"/>
      <c r="U25" s="129"/>
    </row>
    <row r="26" spans="1:21" ht="12.75" customHeight="1" x14ac:dyDescent="0.35">
      <c r="A26" s="150"/>
      <c r="B26" s="128"/>
      <c r="C26" s="130"/>
      <c r="D26" s="131"/>
      <c r="E26" s="132"/>
      <c r="F26" s="127"/>
      <c r="G26" s="127"/>
      <c r="H26" s="127"/>
      <c r="I26" s="128"/>
      <c r="J26" s="128"/>
      <c r="K26" s="128"/>
      <c r="L26" s="150"/>
      <c r="M26" s="129"/>
      <c r="N26" s="129"/>
      <c r="O26" s="129"/>
      <c r="P26" s="129"/>
      <c r="Q26" s="129"/>
      <c r="R26" s="129"/>
      <c r="S26" s="129"/>
      <c r="T26" s="129"/>
      <c r="U26" s="129"/>
    </row>
    <row r="27" spans="1:21" ht="12.75" customHeight="1" x14ac:dyDescent="0.25">
      <c r="A27" s="133"/>
      <c r="B27" s="128"/>
      <c r="C27" s="130"/>
      <c r="D27" s="232"/>
      <c r="E27" s="199"/>
      <c r="F27" s="199"/>
      <c r="G27" s="199"/>
      <c r="H27" s="199"/>
      <c r="I27" s="199"/>
      <c r="J27" s="199"/>
      <c r="K27" s="199"/>
      <c r="L27" s="128"/>
      <c r="M27" s="129"/>
      <c r="N27" s="129"/>
      <c r="O27" s="129"/>
      <c r="P27" s="129"/>
      <c r="Q27" s="129"/>
      <c r="R27" s="129"/>
      <c r="S27" s="129"/>
      <c r="T27" s="129"/>
      <c r="U27" s="129"/>
    </row>
    <row r="28" spans="1:21" ht="12.75" customHeight="1" x14ac:dyDescent="0.25">
      <c r="A28" s="133"/>
      <c r="B28" s="128"/>
      <c r="C28" s="130"/>
      <c r="D28" s="199"/>
      <c r="E28" s="199"/>
      <c r="F28" s="199"/>
      <c r="G28" s="199"/>
      <c r="H28" s="199"/>
      <c r="I28" s="199"/>
      <c r="J28" s="199"/>
      <c r="K28" s="199"/>
      <c r="L28" s="128"/>
      <c r="M28" s="129"/>
      <c r="N28" s="129"/>
      <c r="O28" s="129"/>
      <c r="P28" s="129"/>
      <c r="Q28" s="129"/>
      <c r="R28" s="129"/>
      <c r="S28" s="129"/>
      <c r="T28" s="129"/>
      <c r="U28" s="129"/>
    </row>
    <row r="29" spans="1:21" ht="12.75" customHeight="1" x14ac:dyDescent="0.25">
      <c r="A29" s="133"/>
      <c r="B29" s="128"/>
      <c r="C29" s="130"/>
      <c r="D29" s="131"/>
      <c r="E29" s="132"/>
      <c r="F29" s="127"/>
      <c r="G29" s="127"/>
      <c r="H29" s="127"/>
      <c r="I29" s="128"/>
      <c r="J29" s="128"/>
      <c r="K29" s="128"/>
      <c r="L29" s="128"/>
      <c r="M29" s="129"/>
      <c r="N29" s="129"/>
      <c r="O29" s="129"/>
      <c r="P29" s="129"/>
      <c r="Q29" s="129"/>
      <c r="R29" s="129"/>
      <c r="S29" s="129"/>
      <c r="T29" s="129"/>
      <c r="U29" s="129"/>
    </row>
    <row r="30" spans="1:21" ht="12.75" customHeight="1" x14ac:dyDescent="0.25">
      <c r="A30" s="133"/>
      <c r="B30" s="128"/>
      <c r="C30" s="130"/>
      <c r="D30" s="131"/>
      <c r="E30" s="132"/>
      <c r="F30" s="127"/>
      <c r="G30" s="127"/>
      <c r="H30" s="127"/>
      <c r="I30" s="128"/>
      <c r="J30" s="128"/>
      <c r="K30" s="128"/>
      <c r="L30" s="128"/>
      <c r="M30" s="129"/>
      <c r="N30" s="129"/>
      <c r="O30" s="129"/>
      <c r="P30" s="129"/>
      <c r="Q30" s="129"/>
      <c r="R30" s="129"/>
      <c r="S30" s="129"/>
      <c r="T30" s="129"/>
      <c r="U30" s="129"/>
    </row>
    <row r="31" spans="1:21" ht="12.75" customHeight="1" x14ac:dyDescent="0.25">
      <c r="A31" s="133"/>
      <c r="B31" s="128"/>
      <c r="C31" s="130"/>
      <c r="D31" s="131"/>
      <c r="E31" s="132"/>
      <c r="F31" s="127"/>
      <c r="G31" s="127"/>
      <c r="H31" s="127"/>
      <c r="I31" s="128"/>
      <c r="J31" s="128"/>
      <c r="K31" s="128"/>
      <c r="L31" s="128"/>
      <c r="M31" s="129"/>
      <c r="N31" s="129"/>
      <c r="O31" s="129"/>
      <c r="P31" s="129"/>
      <c r="Q31" s="129"/>
      <c r="R31" s="129"/>
      <c r="S31" s="129"/>
      <c r="T31" s="129"/>
      <c r="U31" s="129"/>
    </row>
    <row r="32" spans="1:21" ht="12.75" customHeight="1" x14ac:dyDescent="0.25">
      <c r="A32" s="133"/>
      <c r="B32" s="128"/>
      <c r="C32" s="130"/>
      <c r="D32" s="243"/>
      <c r="E32" s="132"/>
      <c r="F32" s="127"/>
      <c r="G32" s="127"/>
      <c r="H32" s="127"/>
      <c r="I32" s="128"/>
      <c r="J32" s="128"/>
      <c r="K32" s="128"/>
      <c r="L32" s="128"/>
      <c r="M32" s="129"/>
      <c r="N32" s="129"/>
      <c r="O32" s="129"/>
      <c r="P32" s="129"/>
      <c r="Q32" s="129"/>
      <c r="R32" s="129"/>
      <c r="S32" s="129"/>
      <c r="T32" s="129"/>
      <c r="U32" s="129"/>
    </row>
    <row r="33" spans="1:21" ht="12.75" customHeight="1" x14ac:dyDescent="0.25">
      <c r="A33" s="133"/>
      <c r="B33" s="128"/>
      <c r="C33" s="130"/>
      <c r="D33" s="243"/>
      <c r="E33" s="132"/>
      <c r="F33" s="127"/>
      <c r="G33" s="127"/>
      <c r="H33" s="127"/>
      <c r="I33" s="128"/>
      <c r="J33" s="128"/>
      <c r="K33" s="128"/>
      <c r="L33" s="128"/>
      <c r="M33" s="129"/>
      <c r="N33" s="129"/>
      <c r="O33" s="129"/>
      <c r="P33" s="129"/>
      <c r="Q33" s="129"/>
      <c r="R33" s="129"/>
      <c r="S33" s="129"/>
      <c r="T33" s="129"/>
      <c r="U33" s="129"/>
    </row>
    <row r="34" spans="1:21" ht="12.75" customHeight="1" x14ac:dyDescent="0.25">
      <c r="A34" s="133"/>
      <c r="B34" s="128"/>
      <c r="C34" s="130"/>
      <c r="D34" s="243"/>
      <c r="E34" s="132"/>
      <c r="F34" s="127"/>
      <c r="G34" s="127"/>
      <c r="H34" s="127"/>
      <c r="I34" s="128"/>
      <c r="J34" s="128"/>
      <c r="K34" s="128"/>
      <c r="L34" s="128"/>
      <c r="M34" s="129"/>
      <c r="N34" s="129"/>
      <c r="O34" s="129"/>
      <c r="P34" s="129"/>
      <c r="Q34" s="129"/>
      <c r="R34" s="129"/>
      <c r="S34" s="129"/>
      <c r="T34" s="129"/>
      <c r="U34" s="129"/>
    </row>
    <row r="35" spans="1:21" ht="12.75" customHeight="1" x14ac:dyDescent="0.25">
      <c r="A35" s="133"/>
      <c r="B35" s="128"/>
      <c r="C35" s="130"/>
      <c r="D35" s="243"/>
      <c r="E35" s="132"/>
      <c r="F35" s="127"/>
      <c r="G35" s="127"/>
      <c r="H35" s="127"/>
      <c r="I35" s="128"/>
      <c r="J35" s="128"/>
      <c r="K35" s="128"/>
      <c r="L35" s="128"/>
      <c r="M35" s="129"/>
      <c r="N35" s="129"/>
      <c r="O35" s="129"/>
      <c r="P35" s="129"/>
      <c r="Q35" s="129"/>
      <c r="R35" s="129"/>
      <c r="S35" s="129"/>
      <c r="T35" s="129"/>
      <c r="U35" s="129"/>
    </row>
    <row r="36" spans="1:21" ht="12.75" customHeight="1" x14ac:dyDescent="0.25">
      <c r="A36" s="133"/>
      <c r="B36" s="128"/>
      <c r="C36" s="130"/>
      <c r="D36" s="243"/>
      <c r="E36" s="132"/>
      <c r="F36" s="127"/>
      <c r="G36" s="127"/>
      <c r="H36" s="127"/>
      <c r="I36" s="128"/>
      <c r="J36" s="128"/>
      <c r="K36" s="128"/>
      <c r="L36" s="128"/>
      <c r="M36" s="129"/>
      <c r="N36" s="129"/>
      <c r="O36" s="129"/>
      <c r="P36" s="129"/>
      <c r="Q36" s="129"/>
      <c r="R36" s="129"/>
      <c r="S36" s="129"/>
      <c r="T36" s="129"/>
      <c r="U36" s="129"/>
    </row>
    <row r="37" spans="1:21" ht="12.75" customHeight="1" x14ac:dyDescent="0.25">
      <c r="A37" s="133"/>
      <c r="B37" s="128"/>
      <c r="C37" s="130"/>
      <c r="D37" s="243"/>
      <c r="E37" s="132"/>
      <c r="F37" s="127"/>
      <c r="G37" s="127"/>
      <c r="H37" s="127"/>
      <c r="I37" s="128"/>
      <c r="J37" s="128"/>
      <c r="K37" s="128"/>
      <c r="L37" s="128"/>
      <c r="M37" s="129"/>
      <c r="N37" s="129"/>
      <c r="O37" s="129"/>
      <c r="P37" s="129"/>
      <c r="Q37" s="129"/>
      <c r="R37" s="129"/>
      <c r="S37" s="129"/>
      <c r="T37" s="129"/>
      <c r="U37" s="129"/>
    </row>
    <row r="38" spans="1:21" ht="12.75" customHeight="1" x14ac:dyDescent="0.25">
      <c r="A38" s="133"/>
      <c r="B38" s="128"/>
      <c r="C38" s="130"/>
      <c r="D38" s="243"/>
      <c r="E38" s="132"/>
      <c r="F38" s="127"/>
      <c r="G38" s="127"/>
      <c r="H38" s="127"/>
      <c r="I38" s="128"/>
      <c r="J38" s="128"/>
      <c r="K38" s="128"/>
      <c r="L38" s="128"/>
      <c r="M38" s="129"/>
      <c r="N38" s="129"/>
      <c r="O38" s="129"/>
      <c r="P38" s="129"/>
      <c r="Q38" s="129"/>
      <c r="R38" s="129"/>
      <c r="S38" s="129"/>
      <c r="T38" s="129"/>
      <c r="U38" s="129"/>
    </row>
    <row r="39" spans="1:21" ht="12.75" customHeight="1" x14ac:dyDescent="0.25">
      <c r="A39" s="133"/>
      <c r="B39" s="128"/>
      <c r="C39" s="130"/>
      <c r="D39" s="243"/>
      <c r="E39" s="132"/>
      <c r="F39" s="127"/>
      <c r="G39" s="127"/>
      <c r="H39" s="127"/>
      <c r="I39" s="128"/>
      <c r="J39" s="128"/>
      <c r="K39" s="128"/>
      <c r="L39" s="128"/>
      <c r="M39" s="129"/>
      <c r="N39" s="129"/>
      <c r="O39" s="129"/>
      <c r="P39" s="129"/>
      <c r="Q39" s="129"/>
      <c r="R39" s="129"/>
      <c r="S39" s="129"/>
      <c r="T39" s="129"/>
      <c r="U39" s="129"/>
    </row>
    <row r="40" spans="1:21" ht="12.75" customHeight="1" x14ac:dyDescent="0.25">
      <c r="A40" s="133"/>
      <c r="B40" s="128"/>
      <c r="C40" s="130"/>
      <c r="D40" s="243"/>
      <c r="E40" s="132"/>
      <c r="F40" s="127"/>
      <c r="G40" s="127"/>
      <c r="H40" s="127"/>
      <c r="I40" s="128"/>
      <c r="J40" s="128"/>
      <c r="K40" s="128"/>
      <c r="L40" s="128"/>
      <c r="M40" s="129"/>
      <c r="N40" s="129"/>
      <c r="O40" s="129"/>
      <c r="P40" s="129"/>
      <c r="Q40" s="129"/>
      <c r="R40" s="129"/>
      <c r="S40" s="129"/>
      <c r="T40" s="129"/>
      <c r="U40" s="129"/>
    </row>
    <row r="41" spans="1:21" ht="12.75" customHeight="1" x14ac:dyDescent="0.25">
      <c r="A41" s="133"/>
      <c r="B41" s="128"/>
      <c r="C41" s="130"/>
      <c r="D41" s="131"/>
      <c r="E41" s="132"/>
      <c r="F41" s="127"/>
      <c r="G41" s="127"/>
      <c r="H41" s="127"/>
      <c r="I41" s="128"/>
      <c r="J41" s="128"/>
      <c r="K41" s="128"/>
      <c r="L41" s="128"/>
      <c r="M41" s="129"/>
      <c r="N41" s="129"/>
      <c r="O41" s="129"/>
      <c r="P41" s="129"/>
      <c r="Q41" s="129"/>
      <c r="R41" s="129"/>
      <c r="S41" s="129"/>
      <c r="T41" s="129"/>
      <c r="U41" s="129"/>
    </row>
    <row r="42" spans="1:21" ht="12.75" customHeight="1" x14ac:dyDescent="0.25">
      <c r="A42" s="133"/>
      <c r="B42" s="128"/>
      <c r="C42" s="130"/>
      <c r="D42" s="131"/>
      <c r="E42" s="132"/>
      <c r="F42" s="127"/>
      <c r="G42" s="127"/>
      <c r="H42" s="127"/>
      <c r="I42" s="128"/>
      <c r="J42" s="128"/>
      <c r="K42" s="128"/>
      <c r="L42" s="128"/>
      <c r="M42" s="129"/>
      <c r="N42" s="129"/>
      <c r="O42" s="129"/>
      <c r="P42" s="129"/>
      <c r="Q42" s="129"/>
      <c r="R42" s="129"/>
      <c r="S42" s="129"/>
      <c r="T42" s="129"/>
      <c r="U42" s="129"/>
    </row>
    <row r="43" spans="1:21" ht="12.75" customHeight="1" x14ac:dyDescent="0.25">
      <c r="A43" s="133"/>
      <c r="B43" s="128"/>
      <c r="C43" s="130"/>
      <c r="D43" s="131"/>
      <c r="E43" s="132"/>
      <c r="F43" s="127"/>
      <c r="G43" s="127"/>
      <c r="H43" s="127"/>
      <c r="I43" s="128"/>
      <c r="J43" s="128"/>
      <c r="K43" s="128"/>
      <c r="L43" s="128"/>
      <c r="M43" s="129"/>
      <c r="N43" s="129"/>
      <c r="O43" s="129"/>
      <c r="P43" s="129"/>
      <c r="Q43" s="129"/>
      <c r="R43" s="129"/>
      <c r="S43" s="129"/>
      <c r="T43" s="129"/>
      <c r="U43" s="129"/>
    </row>
    <row r="44" spans="1:21" ht="12.75" customHeight="1" x14ac:dyDescent="0.25">
      <c r="A44" s="133"/>
      <c r="B44" s="128"/>
      <c r="C44" s="130"/>
      <c r="D44" s="131"/>
      <c r="E44" s="132"/>
      <c r="F44" s="127"/>
      <c r="G44" s="127"/>
      <c r="H44" s="127"/>
      <c r="I44" s="128"/>
      <c r="J44" s="128"/>
      <c r="K44" s="128"/>
      <c r="L44" s="128"/>
      <c r="M44" s="129"/>
      <c r="N44" s="129"/>
      <c r="O44" s="129"/>
      <c r="P44" s="129"/>
      <c r="Q44" s="129"/>
      <c r="R44" s="129"/>
      <c r="S44" s="129"/>
      <c r="T44" s="129"/>
      <c r="U44" s="129"/>
    </row>
    <row r="45" spans="1:21" ht="12.75" customHeight="1" x14ac:dyDescent="0.25">
      <c r="A45" s="133"/>
      <c r="B45" s="128"/>
      <c r="C45" s="130"/>
      <c r="D45" s="131"/>
      <c r="E45" s="132"/>
      <c r="F45" s="127"/>
      <c r="G45" s="127"/>
      <c r="H45" s="127"/>
      <c r="I45" s="128"/>
      <c r="J45" s="128"/>
      <c r="K45" s="128"/>
      <c r="L45" s="128"/>
      <c r="M45" s="129"/>
      <c r="N45" s="129"/>
      <c r="O45" s="129"/>
      <c r="P45" s="129"/>
      <c r="Q45" s="129"/>
      <c r="R45" s="129"/>
      <c r="S45" s="129"/>
      <c r="T45" s="129"/>
      <c r="U45" s="129"/>
    </row>
    <row r="46" spans="1:21" ht="12.75" customHeight="1" x14ac:dyDescent="0.25">
      <c r="A46" s="133"/>
      <c r="B46" s="128"/>
      <c r="C46" s="130"/>
      <c r="D46" s="131"/>
      <c r="E46" s="132"/>
      <c r="F46" s="127"/>
      <c r="G46" s="127"/>
      <c r="H46" s="127"/>
      <c r="I46" s="128"/>
      <c r="J46" s="128"/>
      <c r="K46" s="128"/>
      <c r="L46" s="128"/>
      <c r="M46" s="129"/>
      <c r="N46" s="129"/>
      <c r="O46" s="129"/>
      <c r="P46" s="129"/>
      <c r="Q46" s="129"/>
      <c r="R46" s="129"/>
      <c r="S46" s="129"/>
      <c r="T46" s="129"/>
      <c r="U46" s="129"/>
    </row>
    <row r="47" spans="1:21" ht="12.75" customHeight="1" thickBot="1" x14ac:dyDescent="0.3">
      <c r="A47" s="133"/>
      <c r="B47" s="132"/>
      <c r="C47" s="127"/>
      <c r="D47" s="132"/>
      <c r="E47" s="132"/>
      <c r="F47" s="127"/>
      <c r="G47" s="127"/>
      <c r="H47" s="127"/>
      <c r="I47" s="128"/>
      <c r="J47" s="128"/>
      <c r="K47" s="128"/>
      <c r="L47" s="128"/>
      <c r="M47" s="129"/>
      <c r="N47" s="129"/>
      <c r="O47" s="129"/>
      <c r="P47" s="129"/>
      <c r="Q47" s="129"/>
      <c r="R47" s="129"/>
      <c r="S47" s="129"/>
      <c r="T47" s="129"/>
      <c r="U47" s="129"/>
    </row>
    <row r="48" spans="1:21" ht="12.75" customHeight="1" thickTop="1" x14ac:dyDescent="0.25">
      <c r="A48" s="133"/>
      <c r="B48" s="151"/>
      <c r="C48" s="151" t="s">
        <v>139</v>
      </c>
      <c r="D48" s="152">
        <v>6611893</v>
      </c>
      <c r="E48" s="152" t="s">
        <v>140</v>
      </c>
      <c r="F48" s="152">
        <v>4110269</v>
      </c>
      <c r="G48" s="153"/>
      <c r="H48" s="154" t="s">
        <v>141</v>
      </c>
      <c r="I48" s="152">
        <v>17201999</v>
      </c>
      <c r="J48" s="155" t="s">
        <v>142</v>
      </c>
      <c r="K48" s="156">
        <v>22883</v>
      </c>
      <c r="L48" s="128"/>
      <c r="M48" s="129"/>
      <c r="N48" s="129"/>
      <c r="O48" s="129"/>
      <c r="P48" s="129"/>
      <c r="Q48" s="129"/>
      <c r="R48" s="129"/>
      <c r="S48" s="129"/>
      <c r="T48" s="129"/>
      <c r="U48" s="129"/>
    </row>
    <row r="49" spans="1:21" ht="12.75" customHeight="1" x14ac:dyDescent="0.25">
      <c r="A49" s="129"/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</row>
    <row r="50" spans="1:21" ht="15.75" customHeight="1" x14ac:dyDescent="0.25"/>
    <row r="51" spans="1:21" ht="15.75" customHeight="1" x14ac:dyDescent="0.25"/>
    <row r="52" spans="1:21" ht="15.75" customHeight="1" x14ac:dyDescent="0.25"/>
    <row r="53" spans="1:21" ht="15.75" customHeight="1" x14ac:dyDescent="0.25"/>
    <row r="54" spans="1:21" ht="15.75" customHeight="1" x14ac:dyDescent="0.25"/>
    <row r="55" spans="1:21" ht="15.75" customHeight="1" x14ac:dyDescent="0.25"/>
    <row r="56" spans="1:21" ht="15.75" customHeight="1" x14ac:dyDescent="0.25"/>
    <row r="57" spans="1:21" ht="15.75" customHeight="1" x14ac:dyDescent="0.25"/>
    <row r="58" spans="1:21" ht="15.75" customHeight="1" x14ac:dyDescent="0.25"/>
    <row r="59" spans="1:21" ht="15.75" customHeight="1" x14ac:dyDescent="0.25"/>
    <row r="60" spans="1:21" ht="15.75" customHeight="1" x14ac:dyDescent="0.25"/>
    <row r="61" spans="1:21" ht="15.75" customHeight="1" x14ac:dyDescent="0.25"/>
    <row r="62" spans="1:21" ht="15.75" customHeight="1" x14ac:dyDescent="0.25"/>
    <row r="63" spans="1:21" ht="15.75" customHeight="1" x14ac:dyDescent="0.25"/>
    <row r="64" spans="1:21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B12:K12"/>
    <mergeCell ref="B13:K13"/>
    <mergeCell ref="B6:K6"/>
    <mergeCell ref="B7:K7"/>
    <mergeCell ref="B9:K9"/>
    <mergeCell ref="B10:K10"/>
    <mergeCell ref="B11:K11"/>
    <mergeCell ref="B1:K1"/>
    <mergeCell ref="B2:K2"/>
    <mergeCell ref="B3:K3"/>
    <mergeCell ref="B4:K4"/>
    <mergeCell ref="B5:K5"/>
    <mergeCell ref="C20:J20"/>
    <mergeCell ref="A15:G15"/>
    <mergeCell ref="H15:K15"/>
    <mergeCell ref="A16:K16"/>
    <mergeCell ref="A17:K17"/>
    <mergeCell ref="B18:K18"/>
  </mergeCells>
  <pageMargins left="0.3" right="0.19685039370078741" top="0.8" bottom="0.27559055118110237" header="0" footer="0"/>
  <pageSetup paperSize="9" scale="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BORDEREAU DES PRIX</vt:lpstr>
      <vt:lpstr>Recap</vt:lpstr>
      <vt:lpstr>BE</vt:lpstr>
      <vt:lpstr>PdG </vt:lpstr>
      <vt:lpstr>'BORDEREAU DES PRIX'!Impression_des_titres</vt:lpstr>
      <vt:lpstr>'BORDEREAU DES PRIX'!OLE_LINK1</vt:lpstr>
      <vt:lpstr>BE!Zone_d_impression</vt:lpstr>
      <vt:lpstr>'BORDEREAU DES PRIX'!Zone_d_impression</vt:lpstr>
      <vt:lpstr>'PdG '!Zone_d_impression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aaaa</dc:creator>
  <cp:lastModifiedBy>abdelouahed naji</cp:lastModifiedBy>
  <cp:lastPrinted>2022-11-01T09:30:41Z</cp:lastPrinted>
  <dcterms:created xsi:type="dcterms:W3CDTF">2017-03-16T16:53:51Z</dcterms:created>
  <dcterms:modified xsi:type="dcterms:W3CDTF">2022-11-17T14:28:25Z</dcterms:modified>
</cp:coreProperties>
</file>